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570" windowHeight="8130"/>
  </bookViews>
  <sheets>
    <sheet name="9А" sheetId="6" r:id="rId1"/>
    <sheet name="9Б" sheetId="1" r:id="rId2"/>
    <sheet name="9В" sheetId="5" r:id="rId3"/>
    <sheet name="9Г" sheetId="4" r:id="rId4"/>
  </sheets>
  <calcPr calcId="124519"/>
</workbook>
</file>

<file path=xl/calcChain.xml><?xml version="1.0" encoding="utf-8"?>
<calcChain xmlns="http://schemas.openxmlformats.org/spreadsheetml/2006/main">
  <c r="G26" i="5"/>
  <c r="G25"/>
  <c r="G24"/>
  <c r="J6"/>
  <c r="K6" s="1"/>
  <c r="J7"/>
  <c r="K7" s="1"/>
  <c r="J8"/>
  <c r="K8" s="1"/>
  <c r="J9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5"/>
  <c r="K5" s="1"/>
  <c r="J5" i="4"/>
  <c r="G28" i="6"/>
  <c r="G27"/>
  <c r="G26"/>
  <c r="G34" i="4"/>
  <c r="G33"/>
  <c r="G32"/>
  <c r="J20"/>
  <c r="K20" s="1"/>
  <c r="J28"/>
  <c r="K28" s="1"/>
  <c r="J27"/>
  <c r="K27" s="1"/>
  <c r="J26"/>
  <c r="K26" s="1"/>
  <c r="J25"/>
  <c r="K25" s="1"/>
  <c r="J24"/>
  <c r="K24" s="1"/>
  <c r="J23"/>
  <c r="K23" s="1"/>
  <c r="J22"/>
  <c r="K22" s="1"/>
  <c r="J21"/>
  <c r="K21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6"/>
  <c r="K6" s="1"/>
  <c r="J6" i="6"/>
  <c r="K6" s="1"/>
  <c r="J15"/>
  <c r="K15" s="1"/>
  <c r="G33" i="1"/>
  <c r="G32"/>
  <c r="G31"/>
  <c r="J21"/>
  <c r="J15"/>
  <c r="K15"/>
  <c r="K21"/>
  <c r="G35" i="4" l="1"/>
  <c r="G29" i="6"/>
  <c r="G27" i="5"/>
  <c r="G34" i="1"/>
  <c r="J23" i="6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5"/>
  <c r="K5" s="1"/>
  <c r="J6" i="1"/>
  <c r="K6" s="1"/>
  <c r="J7"/>
  <c r="K7" s="1"/>
  <c r="J8"/>
  <c r="K8" s="1"/>
  <c r="J9"/>
  <c r="K9" s="1"/>
  <c r="J10"/>
  <c r="K10" s="1"/>
  <c r="J11"/>
  <c r="K11" s="1"/>
  <c r="J12"/>
  <c r="K12" s="1"/>
  <c r="J13"/>
  <c r="K13" s="1"/>
  <c r="J14"/>
  <c r="K14" s="1"/>
  <c r="J16"/>
  <c r="K16" s="1"/>
  <c r="J17"/>
  <c r="K17" s="1"/>
  <c r="J18"/>
  <c r="K18" s="1"/>
  <c r="J19"/>
  <c r="K19" s="1"/>
  <c r="J20"/>
  <c r="K20" s="1"/>
  <c r="J22"/>
  <c r="K22" s="1"/>
  <c r="J23"/>
  <c r="K23" s="1"/>
  <c r="J24"/>
  <c r="K24" s="1"/>
  <c r="J25"/>
  <c r="K25" s="1"/>
  <c r="J26"/>
  <c r="K26" s="1"/>
  <c r="J27"/>
  <c r="K27" s="1"/>
  <c r="J5"/>
  <c r="K5" s="1"/>
</calcChain>
</file>

<file path=xl/sharedStrings.xml><?xml version="1.0" encoding="utf-8"?>
<sst xmlns="http://schemas.openxmlformats.org/spreadsheetml/2006/main" count="115" uniqueCount="42">
  <si>
    <t>ФИ учащегося</t>
  </si>
  <si>
    <t>№п/п</t>
  </si>
  <si>
    <t>Кол-во баллов</t>
  </si>
  <si>
    <t>К ус.</t>
  </si>
  <si>
    <t>Отметка</t>
  </si>
  <si>
    <t>Количество баллов по каждому заданию</t>
  </si>
  <si>
    <t>ПРЕДМЕТ: АЛГЕБРА</t>
  </si>
  <si>
    <t>СОУ:</t>
  </si>
  <si>
    <t>% УСП-ТИ:</t>
  </si>
  <si>
    <t>% КАЧЕСТВА:</t>
  </si>
  <si>
    <t>СР. БАЛЛ:</t>
  </si>
  <si>
    <t>"4":</t>
  </si>
  <si>
    <t>"3":</t>
  </si>
  <si>
    <t>"2":</t>
  </si>
  <si>
    <t>% выполнения</t>
  </si>
  <si>
    <t>ПОЭЛЕМЕНТНЫЙ АНАЛИЗ ИТОГОВОЙ КОНТРОЛЬНОЙ РАБОТЫ</t>
  </si>
  <si>
    <t>КОЛИЧЕСТВО:   "5":</t>
  </si>
  <si>
    <t>КОЛИЧЕСТВО:      "5":</t>
  </si>
  <si>
    <t>КОЛИЧЕСТВО:    "5":</t>
  </si>
  <si>
    <t>ФИО УЧИТЕЛЯ: ВАСИЛЬЕВ Е.А.</t>
  </si>
  <si>
    <t>2. Выполнение  действий с алгебраическими дробями</t>
  </si>
  <si>
    <t>3. Решение уравнения</t>
  </si>
  <si>
    <t>4. Решение систем неравенств</t>
  </si>
  <si>
    <t>5. Упрощение выражений</t>
  </si>
  <si>
    <t>7. Решение текстовой задачи</t>
  </si>
  <si>
    <t>6. Решение геометрической задачи</t>
  </si>
  <si>
    <t>1. Сокращение дробей</t>
  </si>
  <si>
    <t>ВСЕГО РАБОТ:  23</t>
  </si>
  <si>
    <t>ФИО УЧИТЕЛЯ: ВАСИЛЬЕВ Е.А.   МАКС:14 б</t>
  </si>
  <si>
    <t>КЛАСС:9б</t>
  </si>
  <si>
    <t>ПОЭЛЕМЕНТНЫЙ АНАЛИЗ ВХОДЯЩЕЙ КОНТРОЛЬНОЙ РАБОТЫ</t>
  </si>
  <si>
    <t>Дата:     07.09.15</t>
  </si>
  <si>
    <t>КЛАСС:9а</t>
  </si>
  <si>
    <t>МАКС:14 б</t>
  </si>
  <si>
    <t>Дата: 07.09.15</t>
  </si>
  <si>
    <t>КЛАСС:9г</t>
  </si>
  <si>
    <t>Дата:  07. 09.15</t>
  </si>
  <si>
    <t>ВСЕГО РАБОТ: 24</t>
  </si>
  <si>
    <t>ВСЕГО РАБОТ: 19</t>
  </si>
  <si>
    <t>ВСЕГО РАБОТ: 14</t>
  </si>
  <si>
    <t>Дата:  07.09.15</t>
  </si>
  <si>
    <t>КЛАСС:9в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</si>
</sst>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 applyAlignment="1">
      <alignment textRotation="90"/>
    </xf>
    <xf numFmtId="0" fontId="0" fillId="0" borderId="1" xfId="0" applyBorder="1"/>
    <xf numFmtId="0" fontId="1" fillId="0" borderId="0" xfId="0" applyFont="1"/>
    <xf numFmtId="0" fontId="0" fillId="0" borderId="0" xfId="0"/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2" fillId="0" borderId="8" xfId="0" applyFont="1" applyBorder="1" applyAlignment="1">
      <alignment vertical="top" wrapText="1"/>
    </xf>
    <xf numFmtId="0" fontId="0" fillId="0" borderId="10" xfId="0" applyBorder="1"/>
    <xf numFmtId="0" fontId="2" fillId="0" borderId="8" xfId="0" applyFont="1" applyBorder="1"/>
    <xf numFmtId="9" fontId="0" fillId="0" borderId="1" xfId="0" applyNumberFormat="1" applyBorder="1"/>
    <xf numFmtId="0" fontId="0" fillId="0" borderId="0" xfId="0"/>
    <xf numFmtId="0" fontId="0" fillId="0" borderId="5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textRotation="90"/>
    </xf>
    <xf numFmtId="0" fontId="0" fillId="0" borderId="11" xfId="0" applyBorder="1" applyAlignment="1">
      <alignment horizontal="center" textRotation="90"/>
    </xf>
    <xf numFmtId="0" fontId="2" fillId="0" borderId="12" xfId="0" applyFont="1" applyFill="1" applyBorder="1" applyAlignment="1">
      <alignment vertical="top" wrapText="1"/>
    </xf>
    <xf numFmtId="0" fontId="0" fillId="0" borderId="9" xfId="0" applyFill="1" applyBorder="1"/>
    <xf numFmtId="0" fontId="2" fillId="0" borderId="1" xfId="0" applyFont="1" applyBorder="1"/>
    <xf numFmtId="0" fontId="2" fillId="0" borderId="13" xfId="0" applyFont="1" applyBorder="1" applyAlignment="1">
      <alignment vertical="top" wrapText="1"/>
    </xf>
    <xf numFmtId="0" fontId="0" fillId="0" borderId="14" xfId="0" applyBorder="1"/>
    <xf numFmtId="0" fontId="0" fillId="0" borderId="5" xfId="0" applyBorder="1"/>
    <xf numFmtId="0" fontId="2" fillId="0" borderId="15" xfId="0" applyFont="1" applyBorder="1" applyAlignment="1">
      <alignment vertical="top" wrapText="1"/>
    </xf>
    <xf numFmtId="0" fontId="0" fillId="0" borderId="16" xfId="0" applyBorder="1"/>
    <xf numFmtId="0" fontId="0" fillId="0" borderId="11" xfId="0" applyFill="1" applyBorder="1"/>
    <xf numFmtId="0" fontId="2" fillId="0" borderId="12" xfId="0" applyFont="1" applyBorder="1" applyAlignment="1">
      <alignment vertical="top" wrapText="1"/>
    </xf>
    <xf numFmtId="0" fontId="0" fillId="0" borderId="17" xfId="0" applyBorder="1"/>
    <xf numFmtId="0" fontId="0" fillId="0" borderId="9" xfId="0" applyBorder="1"/>
    <xf numFmtId="0" fontId="2" fillId="0" borderId="4" xfId="0" applyFont="1" applyBorder="1"/>
    <xf numFmtId="0" fontId="0" fillId="0" borderId="1" xfId="0" applyFont="1" applyBorder="1"/>
    <xf numFmtId="0" fontId="0" fillId="2" borderId="14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16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14" xfId="0" applyFont="1" applyFill="1" applyBorder="1"/>
    <xf numFmtId="0" fontId="0" fillId="2" borderId="5" xfId="0" applyFont="1" applyFill="1" applyBorder="1"/>
    <xf numFmtId="0" fontId="0" fillId="2" borderId="1" xfId="0" applyFont="1" applyFill="1" applyBorder="1"/>
    <xf numFmtId="0" fontId="0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15" xfId="0" applyBorder="1"/>
    <xf numFmtId="0" fontId="0" fillId="0" borderId="0" xfId="0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topLeftCell="A7" workbookViewId="0">
      <selection activeCell="P15" sqref="P15"/>
    </sheetView>
  </sheetViews>
  <sheetFormatPr defaultRowHeight="15"/>
  <cols>
    <col min="1" max="1" width="4.7109375" customWidth="1"/>
    <col min="2" max="2" width="18.7109375" customWidth="1"/>
    <col min="3" max="3" width="5.7109375" customWidth="1"/>
    <col min="4" max="4" width="6" customWidth="1"/>
    <col min="5" max="5" width="6.28515625" customWidth="1"/>
    <col min="6" max="6" width="6.140625" customWidth="1"/>
    <col min="7" max="7" width="5.85546875" customWidth="1"/>
    <col min="8" max="8" width="5.85546875" style="15" customWidth="1"/>
    <col min="9" max="9" width="6.140625" customWidth="1"/>
    <col min="10" max="10" width="6.28515625" customWidth="1"/>
    <col min="11" max="11" width="9.5703125" customWidth="1"/>
    <col min="12" max="12" width="14.42578125" customWidth="1"/>
  </cols>
  <sheetData>
    <row r="1" spans="1:12" ht="15.75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15.75">
      <c r="A2" s="56" t="s">
        <v>6</v>
      </c>
      <c r="B2" s="56"/>
      <c r="C2" s="56" t="s">
        <v>32</v>
      </c>
      <c r="D2" s="56"/>
      <c r="E2" s="56" t="s">
        <v>19</v>
      </c>
      <c r="F2" s="56"/>
      <c r="G2" s="56"/>
      <c r="H2" s="56"/>
      <c r="I2" s="56"/>
      <c r="J2" s="56" t="s">
        <v>33</v>
      </c>
      <c r="K2" s="56"/>
      <c r="L2" s="3" t="s">
        <v>34</v>
      </c>
    </row>
    <row r="3" spans="1:12" ht="15" customHeight="1">
      <c r="A3" s="57" t="s">
        <v>1</v>
      </c>
      <c r="B3" s="57" t="s">
        <v>0</v>
      </c>
      <c r="C3" s="60" t="s">
        <v>5</v>
      </c>
      <c r="D3" s="61"/>
      <c r="E3" s="61"/>
      <c r="F3" s="61"/>
      <c r="G3" s="61"/>
      <c r="H3" s="61"/>
      <c r="I3" s="62"/>
      <c r="J3" s="63" t="s">
        <v>2</v>
      </c>
      <c r="K3" s="63" t="s">
        <v>3</v>
      </c>
      <c r="L3" s="63" t="s">
        <v>4</v>
      </c>
    </row>
    <row r="4" spans="1:12" ht="258" customHeight="1">
      <c r="A4" s="58"/>
      <c r="B4" s="59"/>
      <c r="C4" s="24" t="s">
        <v>26</v>
      </c>
      <c r="D4" s="1" t="s">
        <v>20</v>
      </c>
      <c r="E4" s="1" t="s">
        <v>21</v>
      </c>
      <c r="F4" s="1" t="s">
        <v>22</v>
      </c>
      <c r="G4" s="1" t="s">
        <v>23</v>
      </c>
      <c r="H4" s="1" t="s">
        <v>25</v>
      </c>
      <c r="I4" s="1" t="s">
        <v>24</v>
      </c>
      <c r="J4" s="64"/>
      <c r="K4" s="64"/>
      <c r="L4" s="64"/>
    </row>
    <row r="5" spans="1:12">
      <c r="A5" s="8">
        <v>1</v>
      </c>
      <c r="B5" s="29"/>
      <c r="C5" s="30">
        <v>1</v>
      </c>
      <c r="D5" s="31">
        <v>1</v>
      </c>
      <c r="E5" s="31">
        <v>0</v>
      </c>
      <c r="F5" s="31">
        <v>1</v>
      </c>
      <c r="G5" s="31">
        <v>1</v>
      </c>
      <c r="H5" s="31">
        <v>0</v>
      </c>
      <c r="I5" s="31">
        <v>0</v>
      </c>
      <c r="J5" s="31">
        <f>SUM(C5:I5)</f>
        <v>4</v>
      </c>
      <c r="K5" s="31">
        <f>J5/14</f>
        <v>0.2857142857142857</v>
      </c>
      <c r="L5" s="19">
        <v>2</v>
      </c>
    </row>
    <row r="6" spans="1:12">
      <c r="A6" s="8">
        <v>2</v>
      </c>
      <c r="B6" s="28"/>
      <c r="C6" s="2">
        <v>0.5</v>
      </c>
      <c r="D6" s="2">
        <v>0</v>
      </c>
      <c r="E6" s="2">
        <v>2</v>
      </c>
      <c r="F6" s="2">
        <v>1</v>
      </c>
      <c r="G6" s="2">
        <v>0</v>
      </c>
      <c r="H6" s="2">
        <v>0</v>
      </c>
      <c r="I6" s="2">
        <v>0</v>
      </c>
      <c r="J6" s="2">
        <f>SUM(C6:I6)</f>
        <v>3.5</v>
      </c>
      <c r="K6" s="2">
        <f>J6/14</f>
        <v>0.25</v>
      </c>
      <c r="L6" s="22">
        <v>2</v>
      </c>
    </row>
    <row r="7" spans="1:12">
      <c r="A7" s="8">
        <v>3</v>
      </c>
      <c r="B7" s="35"/>
      <c r="C7" s="36">
        <v>1</v>
      </c>
      <c r="D7" s="37">
        <v>1</v>
      </c>
      <c r="E7" s="37">
        <v>2</v>
      </c>
      <c r="F7" s="37">
        <v>2</v>
      </c>
      <c r="G7" s="37">
        <v>2</v>
      </c>
      <c r="H7" s="37">
        <v>1</v>
      </c>
      <c r="I7" s="37">
        <v>0</v>
      </c>
      <c r="J7" s="37">
        <f t="shared" ref="J7" si="0">SUM(C7:I7)</f>
        <v>9</v>
      </c>
      <c r="K7" s="37">
        <f t="shared" ref="K7" si="1">J7/14</f>
        <v>0.6428571428571429</v>
      </c>
      <c r="L7" s="21">
        <v>3</v>
      </c>
    </row>
    <row r="8" spans="1:12">
      <c r="A8" s="8">
        <v>4</v>
      </c>
      <c r="B8" s="32"/>
      <c r="C8" s="33">
        <v>1</v>
      </c>
      <c r="D8" s="10">
        <v>0</v>
      </c>
      <c r="E8" s="10">
        <v>2</v>
      </c>
      <c r="F8" s="10">
        <v>0</v>
      </c>
      <c r="G8" s="10">
        <v>0</v>
      </c>
      <c r="H8" s="10">
        <v>0</v>
      </c>
      <c r="I8" s="10">
        <v>0</v>
      </c>
      <c r="J8" s="10">
        <f t="shared" ref="J8:J23" si="2">SUM(C8:I8)</f>
        <v>3</v>
      </c>
      <c r="K8" s="10">
        <f t="shared" ref="K8:K23" si="3">J8/14</f>
        <v>0.21428571428571427</v>
      </c>
      <c r="L8" s="20">
        <v>2</v>
      </c>
    </row>
    <row r="9" spans="1:12">
      <c r="A9" s="8">
        <v>5</v>
      </c>
      <c r="B9" s="11"/>
      <c r="C9" s="9">
        <v>1</v>
      </c>
      <c r="D9" s="2">
        <v>1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f t="shared" si="2"/>
        <v>2</v>
      </c>
      <c r="K9" s="2">
        <f t="shared" si="3"/>
        <v>0.14285714285714285</v>
      </c>
      <c r="L9" s="22">
        <v>2</v>
      </c>
    </row>
    <row r="10" spans="1:12">
      <c r="A10" s="8">
        <v>6</v>
      </c>
      <c r="B10" s="11"/>
      <c r="C10" s="9">
        <v>1</v>
      </c>
      <c r="D10" s="2">
        <v>2</v>
      </c>
      <c r="E10" s="2">
        <v>2</v>
      </c>
      <c r="F10" s="2">
        <v>2</v>
      </c>
      <c r="G10" s="2">
        <v>2</v>
      </c>
      <c r="H10" s="2">
        <v>2</v>
      </c>
      <c r="I10" s="2">
        <v>0</v>
      </c>
      <c r="J10" s="2">
        <f t="shared" si="2"/>
        <v>11</v>
      </c>
      <c r="K10" s="2">
        <f t="shared" si="3"/>
        <v>0.7857142857142857</v>
      </c>
      <c r="L10" s="22">
        <v>4</v>
      </c>
    </row>
    <row r="11" spans="1:12">
      <c r="A11" s="8">
        <v>7</v>
      </c>
      <c r="B11" s="11"/>
      <c r="C11" s="9">
        <v>0</v>
      </c>
      <c r="D11" s="2">
        <v>0</v>
      </c>
      <c r="E11" s="2">
        <v>2</v>
      </c>
      <c r="F11" s="2">
        <v>0</v>
      </c>
      <c r="G11" s="2">
        <v>0</v>
      </c>
      <c r="H11" s="2">
        <v>0</v>
      </c>
      <c r="I11" s="2">
        <v>0</v>
      </c>
      <c r="J11" s="2">
        <f t="shared" si="2"/>
        <v>2</v>
      </c>
      <c r="K11" s="2">
        <f t="shared" si="3"/>
        <v>0.14285714285714285</v>
      </c>
      <c r="L11" s="22">
        <v>2</v>
      </c>
    </row>
    <row r="12" spans="1:12">
      <c r="A12" s="8">
        <v>8</v>
      </c>
      <c r="B12" s="11"/>
      <c r="C12" s="9">
        <v>0.5</v>
      </c>
      <c r="D12" s="2">
        <v>0</v>
      </c>
      <c r="E12" s="2">
        <v>2</v>
      </c>
      <c r="F12" s="2">
        <v>2</v>
      </c>
      <c r="G12" s="2">
        <v>0</v>
      </c>
      <c r="H12" s="2">
        <v>0</v>
      </c>
      <c r="I12" s="2">
        <v>0</v>
      </c>
      <c r="J12" s="2">
        <f t="shared" si="2"/>
        <v>4.5</v>
      </c>
      <c r="K12" s="2">
        <f t="shared" si="3"/>
        <v>0.32142857142857145</v>
      </c>
      <c r="L12" s="22">
        <v>2</v>
      </c>
    </row>
    <row r="13" spans="1:12">
      <c r="A13" s="8">
        <v>9</v>
      </c>
      <c r="B13" s="11"/>
      <c r="C13" s="9">
        <v>1</v>
      </c>
      <c r="D13" s="2">
        <v>0</v>
      </c>
      <c r="E13" s="2">
        <v>0</v>
      </c>
      <c r="F13" s="2">
        <v>2</v>
      </c>
      <c r="G13" s="2">
        <v>1</v>
      </c>
      <c r="H13" s="2">
        <v>1</v>
      </c>
      <c r="I13" s="2">
        <v>0</v>
      </c>
      <c r="J13" s="2">
        <f t="shared" si="2"/>
        <v>5</v>
      </c>
      <c r="K13" s="2">
        <f t="shared" si="3"/>
        <v>0.35714285714285715</v>
      </c>
      <c r="L13" s="22">
        <v>2</v>
      </c>
    </row>
    <row r="14" spans="1:12">
      <c r="A14" s="8">
        <v>10</v>
      </c>
      <c r="B14" s="11"/>
      <c r="C14" s="9">
        <v>0</v>
      </c>
      <c r="D14" s="2">
        <v>0</v>
      </c>
      <c r="E14" s="2">
        <v>0</v>
      </c>
      <c r="F14" s="2">
        <v>1</v>
      </c>
      <c r="G14" s="2">
        <v>0</v>
      </c>
      <c r="H14" s="2">
        <v>0</v>
      </c>
      <c r="I14" s="2">
        <v>0</v>
      </c>
      <c r="J14" s="2">
        <f t="shared" si="2"/>
        <v>1</v>
      </c>
      <c r="K14" s="2">
        <f t="shared" si="3"/>
        <v>7.1428571428571425E-2</v>
      </c>
      <c r="L14" s="22">
        <v>2</v>
      </c>
    </row>
    <row r="15" spans="1:12">
      <c r="A15" s="39">
        <v>11</v>
      </c>
      <c r="B15" s="38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48">
        <f t="shared" si="2"/>
        <v>0</v>
      </c>
      <c r="K15" s="48">
        <f t="shared" si="3"/>
        <v>0</v>
      </c>
      <c r="L15" s="49">
        <v>2</v>
      </c>
    </row>
    <row r="16" spans="1:12">
      <c r="A16" s="8">
        <v>12</v>
      </c>
      <c r="B16" s="11"/>
      <c r="C16" s="9">
        <v>1</v>
      </c>
      <c r="D16" s="2">
        <v>1</v>
      </c>
      <c r="E16" s="2">
        <v>1</v>
      </c>
      <c r="F16" s="2">
        <v>2</v>
      </c>
      <c r="G16" s="2">
        <v>1</v>
      </c>
      <c r="H16" s="2">
        <v>0</v>
      </c>
      <c r="I16" s="2">
        <v>0</v>
      </c>
      <c r="J16" s="2">
        <f t="shared" si="2"/>
        <v>6</v>
      </c>
      <c r="K16" s="2">
        <f t="shared" si="3"/>
        <v>0.42857142857142855</v>
      </c>
      <c r="L16" s="22">
        <v>2</v>
      </c>
    </row>
    <row r="17" spans="1:12">
      <c r="A17" s="8">
        <v>13</v>
      </c>
      <c r="B17" s="11"/>
      <c r="C17" s="9">
        <v>1</v>
      </c>
      <c r="D17" s="2">
        <v>0</v>
      </c>
      <c r="E17" s="2">
        <v>2</v>
      </c>
      <c r="F17" s="2">
        <v>2</v>
      </c>
      <c r="G17" s="2">
        <v>2</v>
      </c>
      <c r="H17" s="2"/>
      <c r="I17" s="2">
        <v>0</v>
      </c>
      <c r="J17" s="2">
        <f t="shared" si="2"/>
        <v>7</v>
      </c>
      <c r="K17" s="2">
        <f t="shared" si="3"/>
        <v>0.5</v>
      </c>
      <c r="L17" s="22">
        <v>3</v>
      </c>
    </row>
    <row r="18" spans="1:12">
      <c r="A18" s="8">
        <v>14</v>
      </c>
      <c r="B18" s="11"/>
      <c r="C18" s="9">
        <v>1</v>
      </c>
      <c r="D18" s="2">
        <v>2</v>
      </c>
      <c r="E18" s="2">
        <v>2</v>
      </c>
      <c r="F18" s="2">
        <v>2</v>
      </c>
      <c r="G18" s="2">
        <v>2</v>
      </c>
      <c r="H18" s="2">
        <v>2</v>
      </c>
      <c r="I18" s="2">
        <v>1</v>
      </c>
      <c r="J18" s="2">
        <f t="shared" si="2"/>
        <v>12</v>
      </c>
      <c r="K18" s="2">
        <f t="shared" si="3"/>
        <v>0.8571428571428571</v>
      </c>
      <c r="L18" s="22">
        <v>4</v>
      </c>
    </row>
    <row r="19" spans="1:12">
      <c r="A19" s="8">
        <v>15</v>
      </c>
      <c r="B19" s="11"/>
      <c r="C19" s="9">
        <v>1</v>
      </c>
      <c r="D19" s="2">
        <v>0</v>
      </c>
      <c r="E19" s="2">
        <v>2</v>
      </c>
      <c r="F19" s="2">
        <v>1</v>
      </c>
      <c r="G19" s="2">
        <v>2</v>
      </c>
      <c r="H19" s="2">
        <v>2</v>
      </c>
      <c r="I19" s="2">
        <v>0</v>
      </c>
      <c r="J19" s="2">
        <f t="shared" si="2"/>
        <v>8</v>
      </c>
      <c r="K19" s="2">
        <f t="shared" si="3"/>
        <v>0.5714285714285714</v>
      </c>
      <c r="L19" s="22">
        <v>3</v>
      </c>
    </row>
    <row r="20" spans="1:12">
      <c r="A20" s="8">
        <v>16</v>
      </c>
      <c r="B20" s="11"/>
      <c r="C20" s="9">
        <v>1</v>
      </c>
      <c r="D20" s="2">
        <v>0</v>
      </c>
      <c r="E20" s="2">
        <v>2</v>
      </c>
      <c r="F20" s="2">
        <v>0</v>
      </c>
      <c r="G20" s="2">
        <v>0</v>
      </c>
      <c r="H20" s="2">
        <v>0</v>
      </c>
      <c r="I20" s="2">
        <v>0</v>
      </c>
      <c r="J20" s="2">
        <f t="shared" si="2"/>
        <v>3</v>
      </c>
      <c r="K20" s="2">
        <f t="shared" si="3"/>
        <v>0.21428571428571427</v>
      </c>
      <c r="L20" s="22">
        <v>2</v>
      </c>
    </row>
    <row r="21" spans="1:12">
      <c r="A21" s="8">
        <v>17</v>
      </c>
      <c r="B21" s="11"/>
      <c r="C21" s="9">
        <v>1</v>
      </c>
      <c r="D21" s="2">
        <v>1</v>
      </c>
      <c r="E21" s="2">
        <v>2</v>
      </c>
      <c r="F21" s="2">
        <v>1</v>
      </c>
      <c r="G21" s="2">
        <v>2</v>
      </c>
      <c r="H21" s="2">
        <v>2</v>
      </c>
      <c r="I21" s="2">
        <v>0</v>
      </c>
      <c r="J21" s="2">
        <f t="shared" si="2"/>
        <v>9</v>
      </c>
      <c r="K21" s="2">
        <f t="shared" si="3"/>
        <v>0.6428571428571429</v>
      </c>
      <c r="L21" s="22">
        <v>3</v>
      </c>
    </row>
    <row r="22" spans="1:12">
      <c r="A22" s="34">
        <v>18</v>
      </c>
      <c r="B22" s="11"/>
      <c r="C22" s="9">
        <v>1</v>
      </c>
      <c r="D22" s="2">
        <v>2</v>
      </c>
      <c r="E22" s="2">
        <v>2</v>
      </c>
      <c r="F22" s="2">
        <v>0</v>
      </c>
      <c r="G22" s="2">
        <v>2</v>
      </c>
      <c r="H22" s="2">
        <v>0</v>
      </c>
      <c r="I22" s="2">
        <v>0</v>
      </c>
      <c r="J22" s="2">
        <f t="shared" si="2"/>
        <v>7</v>
      </c>
      <c r="K22" s="2">
        <f t="shared" si="3"/>
        <v>0.5</v>
      </c>
      <c r="L22" s="22">
        <v>3</v>
      </c>
    </row>
    <row r="23" spans="1:12" s="15" customFormat="1">
      <c r="A23" s="34">
        <v>19</v>
      </c>
      <c r="B23" s="29"/>
      <c r="C23" s="30">
        <v>1</v>
      </c>
      <c r="D23" s="31">
        <v>1</v>
      </c>
      <c r="E23" s="31">
        <v>2</v>
      </c>
      <c r="F23" s="31">
        <v>2</v>
      </c>
      <c r="G23" s="31">
        <v>2</v>
      </c>
      <c r="H23" s="31">
        <v>0</v>
      </c>
      <c r="I23" s="31">
        <v>0</v>
      </c>
      <c r="J23" s="31">
        <f t="shared" si="2"/>
        <v>8</v>
      </c>
      <c r="K23" s="31">
        <f t="shared" si="3"/>
        <v>0.5714285714285714</v>
      </c>
      <c r="L23" s="19">
        <v>3</v>
      </c>
    </row>
    <row r="24" spans="1:12">
      <c r="A24" s="65" t="s">
        <v>14</v>
      </c>
      <c r="B24" s="65"/>
      <c r="C24" s="14">
        <v>0.74</v>
      </c>
      <c r="D24" s="14">
        <v>0.16</v>
      </c>
      <c r="E24" s="14">
        <v>0.68</v>
      </c>
      <c r="F24" s="14">
        <v>0.42</v>
      </c>
      <c r="G24" s="14">
        <v>0.42</v>
      </c>
      <c r="H24" s="14">
        <v>0.21</v>
      </c>
      <c r="I24" s="14">
        <v>0</v>
      </c>
      <c r="J24" s="2"/>
      <c r="K24" s="2"/>
      <c r="L24" s="2"/>
    </row>
    <row r="25" spans="1:12">
      <c r="B25" s="18" t="s">
        <v>38</v>
      </c>
    </row>
    <row r="26" spans="1:12">
      <c r="B26" s="4" t="s">
        <v>18</v>
      </c>
      <c r="C26" s="5">
        <v>0</v>
      </c>
      <c r="E26" s="54" t="s">
        <v>8</v>
      </c>
      <c r="F26" s="54"/>
      <c r="G26" s="5">
        <f>(C26+C27+C28)*100/19</f>
        <v>42.10526315789474</v>
      </c>
      <c r="H26" s="23"/>
    </row>
    <row r="27" spans="1:12">
      <c r="B27" s="7" t="s">
        <v>11</v>
      </c>
      <c r="C27" s="6">
        <v>2</v>
      </c>
      <c r="E27" s="54" t="s">
        <v>9</v>
      </c>
      <c r="F27" s="54"/>
      <c r="G27" s="5">
        <f>(C26+C27)*100/19</f>
        <v>10.526315789473685</v>
      </c>
      <c r="H27" s="23"/>
    </row>
    <row r="28" spans="1:12">
      <c r="B28" s="7" t="s">
        <v>12</v>
      </c>
      <c r="C28" s="6">
        <v>6</v>
      </c>
      <c r="E28" s="54" t="s">
        <v>7</v>
      </c>
      <c r="F28" s="54"/>
      <c r="G28" s="6">
        <f>(C26*100+C27*64+C28*36+C29*16)/19</f>
        <v>27.368421052631579</v>
      </c>
      <c r="H28" s="23"/>
    </row>
    <row r="29" spans="1:12">
      <c r="B29" s="7" t="s">
        <v>13</v>
      </c>
      <c r="C29" s="6">
        <v>11</v>
      </c>
      <c r="E29" s="54" t="s">
        <v>10</v>
      </c>
      <c r="F29" s="54"/>
      <c r="G29" s="6">
        <f>(5*C26+4*C27+3*C28+2*C29)/(C26+C27+C28+C29)</f>
        <v>2.5263157894736841</v>
      </c>
      <c r="H29" s="23"/>
    </row>
  </sheetData>
  <mergeCells count="16">
    <mergeCell ref="E29:F29"/>
    <mergeCell ref="A1:L1"/>
    <mergeCell ref="A2:B2"/>
    <mergeCell ref="C2:D2"/>
    <mergeCell ref="E2:I2"/>
    <mergeCell ref="J2:K2"/>
    <mergeCell ref="A3:A4"/>
    <mergeCell ref="B3:B4"/>
    <mergeCell ref="C3:I3"/>
    <mergeCell ref="J3:J4"/>
    <mergeCell ref="K3:K4"/>
    <mergeCell ref="L3:L4"/>
    <mergeCell ref="A24:B24"/>
    <mergeCell ref="E26:F26"/>
    <mergeCell ref="E27:F27"/>
    <mergeCell ref="E28:F28"/>
  </mergeCells>
  <pageMargins left="0.19685039370078741" right="0.19685039370078741" top="0.19685039370078741" bottom="0.19685039370078741" header="0.39370078740157483" footer="0.3937007874015748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4"/>
  <sheetViews>
    <sheetView topLeftCell="A5" workbookViewId="0">
      <selection activeCell="B5" sqref="B5:B27"/>
    </sheetView>
  </sheetViews>
  <sheetFormatPr defaultRowHeight="15"/>
  <cols>
    <col min="1" max="1" width="4.85546875" customWidth="1"/>
    <col min="2" max="2" width="19.42578125" customWidth="1"/>
    <col min="3" max="3" width="5.7109375" customWidth="1"/>
    <col min="4" max="4" width="6" customWidth="1"/>
    <col min="5" max="5" width="6.28515625" customWidth="1"/>
    <col min="6" max="6" width="6.140625" customWidth="1"/>
    <col min="7" max="7" width="6.7109375" customWidth="1"/>
    <col min="8" max="9" width="6.7109375" style="15" customWidth="1"/>
    <col min="10" max="10" width="10.7109375" customWidth="1"/>
    <col min="11" max="11" width="6.28515625" customWidth="1"/>
    <col min="12" max="12" width="10.42578125" customWidth="1"/>
    <col min="13" max="13" width="9.5703125" customWidth="1"/>
  </cols>
  <sheetData>
    <row r="1" spans="1:13" ht="15.75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5.75">
      <c r="A2" s="56" t="s">
        <v>6</v>
      </c>
      <c r="B2" s="56"/>
      <c r="C2" s="56" t="s">
        <v>29</v>
      </c>
      <c r="D2" s="56"/>
      <c r="E2" s="56" t="s">
        <v>28</v>
      </c>
      <c r="F2" s="56"/>
      <c r="G2" s="56"/>
      <c r="H2" s="56"/>
      <c r="I2" s="56"/>
      <c r="J2" s="56"/>
      <c r="K2" s="56" t="s">
        <v>31</v>
      </c>
      <c r="L2" s="56"/>
      <c r="M2" s="3"/>
    </row>
    <row r="3" spans="1:13" ht="15" customHeight="1">
      <c r="A3" s="57" t="s">
        <v>1</v>
      </c>
      <c r="B3" s="57" t="s">
        <v>0</v>
      </c>
      <c r="C3" s="60" t="s">
        <v>5</v>
      </c>
      <c r="D3" s="61"/>
      <c r="E3" s="61"/>
      <c r="F3" s="61"/>
      <c r="G3" s="61"/>
      <c r="H3" s="61"/>
      <c r="I3" s="61"/>
      <c r="J3" s="62"/>
      <c r="K3" s="16"/>
      <c r="L3" s="16"/>
      <c r="M3" s="25"/>
    </row>
    <row r="4" spans="1:13" ht="258" customHeight="1">
      <c r="A4" s="58"/>
      <c r="B4" s="59"/>
      <c r="C4" s="24" t="s">
        <v>26</v>
      </c>
      <c r="D4" s="1" t="s">
        <v>20</v>
      </c>
      <c r="E4" s="1" t="s">
        <v>21</v>
      </c>
      <c r="F4" s="1" t="s">
        <v>22</v>
      </c>
      <c r="G4" s="1" t="s">
        <v>23</v>
      </c>
      <c r="H4" s="1" t="s">
        <v>25</v>
      </c>
      <c r="I4" s="1" t="s">
        <v>24</v>
      </c>
      <c r="J4" s="17" t="s">
        <v>2</v>
      </c>
      <c r="K4" s="17" t="s">
        <v>3</v>
      </c>
      <c r="L4" s="17" t="s">
        <v>4</v>
      </c>
    </row>
    <row r="5" spans="1:13">
      <c r="A5" s="8">
        <v>1</v>
      </c>
      <c r="B5" s="11"/>
      <c r="C5" s="9">
        <v>1</v>
      </c>
      <c r="D5" s="2">
        <v>1</v>
      </c>
      <c r="E5" s="2">
        <v>0</v>
      </c>
      <c r="F5" s="2">
        <v>1</v>
      </c>
      <c r="G5" s="2">
        <v>0</v>
      </c>
      <c r="H5" s="2">
        <v>0</v>
      </c>
      <c r="I5" s="27">
        <v>0</v>
      </c>
      <c r="J5" s="2">
        <f t="shared" ref="J5:J18" si="0">SUM(C5:I5)</f>
        <v>3</v>
      </c>
      <c r="K5" s="2">
        <f>J5/14</f>
        <v>0.21428571428571427</v>
      </c>
      <c r="L5" s="22">
        <v>2</v>
      </c>
    </row>
    <row r="6" spans="1:13">
      <c r="A6" s="8">
        <v>2</v>
      </c>
      <c r="B6" s="11"/>
      <c r="C6" s="9">
        <v>1</v>
      </c>
      <c r="D6" s="2">
        <v>2</v>
      </c>
      <c r="E6" s="2">
        <v>2</v>
      </c>
      <c r="F6" s="2">
        <v>2</v>
      </c>
      <c r="G6" s="2">
        <v>2</v>
      </c>
      <c r="H6" s="2">
        <v>2</v>
      </c>
      <c r="I6" s="2">
        <v>0</v>
      </c>
      <c r="J6" s="2">
        <f t="shared" si="0"/>
        <v>11</v>
      </c>
      <c r="K6" s="2">
        <f t="shared" ref="K6:K27" si="1">J6/14</f>
        <v>0.7857142857142857</v>
      </c>
      <c r="L6" s="22">
        <v>4</v>
      </c>
    </row>
    <row r="7" spans="1:13">
      <c r="A7" s="8">
        <v>3</v>
      </c>
      <c r="B7" s="11"/>
      <c r="C7" s="9">
        <v>0.5</v>
      </c>
      <c r="D7" s="2">
        <v>0</v>
      </c>
      <c r="E7" s="2">
        <v>2</v>
      </c>
      <c r="F7" s="2">
        <v>1</v>
      </c>
      <c r="G7" s="2">
        <v>0</v>
      </c>
      <c r="H7" s="2">
        <v>0</v>
      </c>
      <c r="I7" s="2">
        <v>0</v>
      </c>
      <c r="J7" s="2">
        <f t="shared" si="0"/>
        <v>3.5</v>
      </c>
      <c r="K7" s="2">
        <f t="shared" si="1"/>
        <v>0.25</v>
      </c>
      <c r="L7" s="22">
        <v>2</v>
      </c>
    </row>
    <row r="8" spans="1:13">
      <c r="A8" s="8">
        <v>4</v>
      </c>
      <c r="B8" s="11"/>
      <c r="C8" s="9">
        <v>0.5</v>
      </c>
      <c r="D8" s="2">
        <v>0</v>
      </c>
      <c r="E8" s="2">
        <v>2</v>
      </c>
      <c r="F8" s="2">
        <v>0</v>
      </c>
      <c r="G8" s="2">
        <v>0</v>
      </c>
      <c r="H8" s="2">
        <v>0</v>
      </c>
      <c r="I8" s="2">
        <v>0</v>
      </c>
      <c r="J8" s="2">
        <f t="shared" si="0"/>
        <v>2.5</v>
      </c>
      <c r="K8" s="2">
        <f t="shared" si="1"/>
        <v>0.17857142857142858</v>
      </c>
      <c r="L8" s="22">
        <v>2</v>
      </c>
    </row>
    <row r="9" spans="1:13">
      <c r="A9" s="8">
        <v>5</v>
      </c>
      <c r="B9" s="11"/>
      <c r="C9" s="9">
        <v>1</v>
      </c>
      <c r="D9" s="2">
        <v>2</v>
      </c>
      <c r="E9" s="2">
        <v>1</v>
      </c>
      <c r="F9" s="2">
        <v>2</v>
      </c>
      <c r="G9" s="2">
        <v>0</v>
      </c>
      <c r="H9" s="2">
        <v>2</v>
      </c>
      <c r="I9" s="2">
        <v>0</v>
      </c>
      <c r="J9" s="2">
        <f t="shared" si="0"/>
        <v>8</v>
      </c>
      <c r="K9" s="2">
        <f t="shared" si="1"/>
        <v>0.5714285714285714</v>
      </c>
      <c r="L9" s="22">
        <v>3</v>
      </c>
    </row>
    <row r="10" spans="1:13">
      <c r="A10" s="8">
        <v>6</v>
      </c>
      <c r="B10" s="11"/>
      <c r="C10" s="9">
        <v>0.5</v>
      </c>
      <c r="D10" s="2">
        <v>0</v>
      </c>
      <c r="E10" s="2">
        <v>0</v>
      </c>
      <c r="F10" s="2">
        <v>2</v>
      </c>
      <c r="G10" s="2">
        <v>0</v>
      </c>
      <c r="H10" s="2">
        <v>0</v>
      </c>
      <c r="I10" s="2">
        <v>0</v>
      </c>
      <c r="J10" s="2">
        <f t="shared" si="0"/>
        <v>2.5</v>
      </c>
      <c r="K10" s="2">
        <f t="shared" si="1"/>
        <v>0.17857142857142858</v>
      </c>
      <c r="L10" s="22">
        <v>2</v>
      </c>
    </row>
    <row r="11" spans="1:13">
      <c r="A11" s="8">
        <v>7</v>
      </c>
      <c r="B11" s="11"/>
      <c r="C11" s="9">
        <v>1</v>
      </c>
      <c r="D11" s="2">
        <v>0</v>
      </c>
      <c r="E11" s="2">
        <v>2</v>
      </c>
      <c r="F11" s="2">
        <v>1</v>
      </c>
      <c r="G11" s="2">
        <v>0</v>
      </c>
      <c r="H11" s="2">
        <v>0</v>
      </c>
      <c r="I11" s="2">
        <v>0</v>
      </c>
      <c r="J11" s="2">
        <f t="shared" si="0"/>
        <v>4</v>
      </c>
      <c r="K11" s="2">
        <f t="shared" si="1"/>
        <v>0.2857142857142857</v>
      </c>
      <c r="L11" s="22">
        <v>2</v>
      </c>
    </row>
    <row r="12" spans="1:13">
      <c r="A12" s="8">
        <v>8</v>
      </c>
      <c r="B12" s="11"/>
      <c r="C12" s="9">
        <v>1</v>
      </c>
      <c r="D12" s="2">
        <v>1</v>
      </c>
      <c r="E12" s="2">
        <v>0</v>
      </c>
      <c r="F12" s="2">
        <v>1</v>
      </c>
      <c r="G12" s="2">
        <v>0</v>
      </c>
      <c r="H12" s="2">
        <v>0</v>
      </c>
      <c r="I12" s="2">
        <v>0</v>
      </c>
      <c r="J12" s="2">
        <f t="shared" si="0"/>
        <v>3</v>
      </c>
      <c r="K12" s="2">
        <f t="shared" si="1"/>
        <v>0.21428571428571427</v>
      </c>
      <c r="L12" s="22">
        <v>2</v>
      </c>
    </row>
    <row r="13" spans="1:13">
      <c r="A13" s="8">
        <v>9</v>
      </c>
      <c r="B13" s="11"/>
      <c r="C13" s="9">
        <v>0.5</v>
      </c>
      <c r="D13" s="2">
        <v>1</v>
      </c>
      <c r="E13" s="2">
        <v>2</v>
      </c>
      <c r="F13" s="2">
        <v>2</v>
      </c>
      <c r="G13" s="2">
        <v>1</v>
      </c>
      <c r="H13" s="2">
        <v>1</v>
      </c>
      <c r="I13" s="2">
        <v>0</v>
      </c>
      <c r="J13" s="2">
        <f t="shared" si="0"/>
        <v>7.5</v>
      </c>
      <c r="K13" s="2">
        <f t="shared" si="1"/>
        <v>0.5357142857142857</v>
      </c>
      <c r="L13" s="22">
        <v>3</v>
      </c>
    </row>
    <row r="14" spans="1:13">
      <c r="A14" s="8">
        <v>10</v>
      </c>
      <c r="B14" s="11"/>
      <c r="C14" s="9">
        <v>1</v>
      </c>
      <c r="D14" s="2">
        <v>2</v>
      </c>
      <c r="E14" s="2">
        <v>2</v>
      </c>
      <c r="F14" s="2">
        <v>2</v>
      </c>
      <c r="G14" s="2">
        <v>2</v>
      </c>
      <c r="H14" s="2">
        <v>1</v>
      </c>
      <c r="I14" s="2">
        <v>0</v>
      </c>
      <c r="J14" s="2">
        <f t="shared" si="0"/>
        <v>10</v>
      </c>
      <c r="K14" s="2">
        <f t="shared" si="1"/>
        <v>0.7142857142857143</v>
      </c>
      <c r="L14" s="22">
        <v>4</v>
      </c>
    </row>
    <row r="15" spans="1:13">
      <c r="A15" s="8">
        <v>11</v>
      </c>
      <c r="B15" s="11"/>
      <c r="C15" s="9">
        <v>1</v>
      </c>
      <c r="D15" s="2">
        <v>2</v>
      </c>
      <c r="E15" s="2">
        <v>2</v>
      </c>
      <c r="F15" s="2">
        <v>2</v>
      </c>
      <c r="G15" s="2">
        <v>2</v>
      </c>
      <c r="H15" s="2">
        <v>2</v>
      </c>
      <c r="I15" s="2">
        <v>0</v>
      </c>
      <c r="J15" s="2">
        <f t="shared" si="0"/>
        <v>11</v>
      </c>
      <c r="K15" s="2">
        <f>J15/14</f>
        <v>0.7857142857142857</v>
      </c>
      <c r="L15" s="22">
        <v>4</v>
      </c>
    </row>
    <row r="16" spans="1:13" ht="13.9" customHeight="1">
      <c r="A16" s="8">
        <v>12</v>
      </c>
      <c r="B16" s="11"/>
      <c r="C16" s="9">
        <v>1</v>
      </c>
      <c r="D16" s="2">
        <v>2</v>
      </c>
      <c r="E16" s="2">
        <v>1</v>
      </c>
      <c r="F16" s="2">
        <v>2</v>
      </c>
      <c r="G16" s="2">
        <v>0</v>
      </c>
      <c r="H16" s="2">
        <v>0</v>
      </c>
      <c r="I16" s="2">
        <v>0</v>
      </c>
      <c r="J16" s="2">
        <f t="shared" si="0"/>
        <v>6</v>
      </c>
      <c r="K16" s="2">
        <f t="shared" si="1"/>
        <v>0.42857142857142855</v>
      </c>
      <c r="L16" s="22">
        <v>2</v>
      </c>
    </row>
    <row r="17" spans="1:12">
      <c r="A17" s="8">
        <v>13</v>
      </c>
      <c r="B17" s="11"/>
      <c r="C17" s="9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f t="shared" si="0"/>
        <v>0</v>
      </c>
      <c r="K17" s="2">
        <f t="shared" si="1"/>
        <v>0</v>
      </c>
      <c r="L17" s="22">
        <v>2</v>
      </c>
    </row>
    <row r="18" spans="1:12">
      <c r="A18" s="8">
        <v>14</v>
      </c>
      <c r="B18" s="11"/>
      <c r="C18" s="9">
        <v>0.5</v>
      </c>
      <c r="D18" s="2">
        <v>0</v>
      </c>
      <c r="E18" s="2">
        <v>0</v>
      </c>
      <c r="F18" s="2">
        <v>1</v>
      </c>
      <c r="G18" s="2">
        <v>0</v>
      </c>
      <c r="H18" s="2">
        <v>0</v>
      </c>
      <c r="I18" s="2">
        <v>0</v>
      </c>
      <c r="J18" s="2">
        <f t="shared" si="0"/>
        <v>1.5</v>
      </c>
      <c r="K18" s="2">
        <f t="shared" si="1"/>
        <v>0.10714285714285714</v>
      </c>
      <c r="L18" s="22">
        <v>2</v>
      </c>
    </row>
    <row r="19" spans="1:12">
      <c r="A19" s="8">
        <v>15</v>
      </c>
      <c r="B19" s="11"/>
      <c r="C19" s="9">
        <v>1</v>
      </c>
      <c r="D19" s="2">
        <v>0</v>
      </c>
      <c r="E19" s="2">
        <v>1</v>
      </c>
      <c r="F19" s="2">
        <v>1</v>
      </c>
      <c r="G19" s="2">
        <v>0</v>
      </c>
      <c r="H19" s="2">
        <v>1</v>
      </c>
      <c r="I19" s="2">
        <v>0</v>
      </c>
      <c r="J19" s="2">
        <f t="shared" ref="J19:J27" si="2">SUM(C19:I19)</f>
        <v>4</v>
      </c>
      <c r="K19" s="2">
        <f t="shared" si="1"/>
        <v>0.2857142857142857</v>
      </c>
      <c r="L19" s="22">
        <v>2</v>
      </c>
    </row>
    <row r="20" spans="1:12">
      <c r="A20" s="8">
        <v>16</v>
      </c>
      <c r="B20" s="11"/>
      <c r="C20" s="9">
        <v>1</v>
      </c>
      <c r="D20" s="2">
        <v>1</v>
      </c>
      <c r="E20" s="2">
        <v>1</v>
      </c>
      <c r="F20" s="2">
        <v>0</v>
      </c>
      <c r="G20" s="2">
        <v>0</v>
      </c>
      <c r="H20" s="2">
        <v>0</v>
      </c>
      <c r="I20" s="2">
        <v>0</v>
      </c>
      <c r="J20" s="2">
        <f t="shared" si="2"/>
        <v>3</v>
      </c>
      <c r="K20" s="2">
        <f t="shared" si="1"/>
        <v>0.21428571428571427</v>
      </c>
      <c r="L20" s="22">
        <v>2</v>
      </c>
    </row>
    <row r="21" spans="1:12">
      <c r="A21" s="8">
        <v>17</v>
      </c>
      <c r="B21" s="26"/>
      <c r="C21" s="9">
        <v>1</v>
      </c>
      <c r="D21" s="2">
        <v>2</v>
      </c>
      <c r="E21" s="2">
        <v>0</v>
      </c>
      <c r="F21" s="2">
        <v>1</v>
      </c>
      <c r="G21" s="2">
        <v>2</v>
      </c>
      <c r="H21" s="2">
        <v>2</v>
      </c>
      <c r="I21" s="2">
        <v>0</v>
      </c>
      <c r="J21" s="2">
        <f t="shared" si="2"/>
        <v>8</v>
      </c>
      <c r="K21" s="2">
        <f t="shared" si="1"/>
        <v>0.5714285714285714</v>
      </c>
      <c r="L21" s="22">
        <v>3</v>
      </c>
    </row>
    <row r="22" spans="1:12">
      <c r="A22" s="8">
        <v>18</v>
      </c>
      <c r="B22" s="11"/>
      <c r="C22" s="9">
        <v>0</v>
      </c>
      <c r="D22" s="2">
        <v>0</v>
      </c>
      <c r="E22" s="2">
        <v>0</v>
      </c>
      <c r="F22" s="2">
        <v>1</v>
      </c>
      <c r="G22" s="2">
        <v>0</v>
      </c>
      <c r="H22" s="2">
        <v>0</v>
      </c>
      <c r="I22" s="2">
        <v>0</v>
      </c>
      <c r="J22" s="2">
        <f t="shared" si="2"/>
        <v>1</v>
      </c>
      <c r="K22" s="2">
        <f t="shared" si="1"/>
        <v>7.1428571428571425E-2</v>
      </c>
      <c r="L22" s="22">
        <v>2</v>
      </c>
    </row>
    <row r="23" spans="1:12">
      <c r="A23" s="8">
        <v>19</v>
      </c>
      <c r="B23" s="11"/>
      <c r="C23" s="9">
        <v>1</v>
      </c>
      <c r="D23" s="2">
        <v>1</v>
      </c>
      <c r="E23" s="2">
        <v>1</v>
      </c>
      <c r="F23" s="2">
        <v>2</v>
      </c>
      <c r="G23" s="2">
        <v>2</v>
      </c>
      <c r="H23" s="2">
        <v>1</v>
      </c>
      <c r="I23" s="2">
        <v>0</v>
      </c>
      <c r="J23" s="2">
        <f t="shared" si="2"/>
        <v>8</v>
      </c>
      <c r="K23" s="2">
        <f t="shared" si="1"/>
        <v>0.5714285714285714</v>
      </c>
      <c r="L23" s="22">
        <v>3</v>
      </c>
    </row>
    <row r="24" spans="1:12">
      <c r="A24" s="8">
        <v>20</v>
      </c>
      <c r="B24" s="11"/>
      <c r="C24" s="9">
        <v>1</v>
      </c>
      <c r="D24" s="2">
        <v>2</v>
      </c>
      <c r="E24" s="2">
        <v>2</v>
      </c>
      <c r="F24" s="2">
        <v>2</v>
      </c>
      <c r="G24" s="2">
        <v>0</v>
      </c>
      <c r="H24" s="2">
        <v>0</v>
      </c>
      <c r="I24" s="2">
        <v>0</v>
      </c>
      <c r="J24" s="2">
        <f t="shared" si="2"/>
        <v>7</v>
      </c>
      <c r="K24" s="2">
        <f>J24/14</f>
        <v>0.5</v>
      </c>
      <c r="L24" s="22">
        <v>3</v>
      </c>
    </row>
    <row r="25" spans="1:12">
      <c r="A25" s="8">
        <v>21</v>
      </c>
      <c r="B25" s="11"/>
      <c r="C25" s="9">
        <v>1</v>
      </c>
      <c r="D25" s="2">
        <v>0</v>
      </c>
      <c r="E25" s="2">
        <v>2</v>
      </c>
      <c r="F25" s="2">
        <v>1</v>
      </c>
      <c r="G25" s="2">
        <v>0</v>
      </c>
      <c r="H25" s="2">
        <v>0</v>
      </c>
      <c r="I25" s="2">
        <v>0</v>
      </c>
      <c r="J25" s="2">
        <f t="shared" si="2"/>
        <v>4</v>
      </c>
      <c r="K25" s="2">
        <f t="shared" si="1"/>
        <v>0.2857142857142857</v>
      </c>
      <c r="L25" s="22">
        <v>2</v>
      </c>
    </row>
    <row r="26" spans="1:12">
      <c r="A26" s="8">
        <v>22</v>
      </c>
      <c r="B26" s="11"/>
      <c r="C26" s="9">
        <v>1</v>
      </c>
      <c r="D26" s="2">
        <v>2</v>
      </c>
      <c r="E26" s="2">
        <v>1</v>
      </c>
      <c r="F26" s="2">
        <v>2</v>
      </c>
      <c r="G26" s="2">
        <v>2</v>
      </c>
      <c r="H26" s="2">
        <v>2</v>
      </c>
      <c r="I26" s="2">
        <v>0</v>
      </c>
      <c r="J26" s="2">
        <f t="shared" si="2"/>
        <v>10</v>
      </c>
      <c r="K26" s="2">
        <f t="shared" si="1"/>
        <v>0.7142857142857143</v>
      </c>
      <c r="L26" s="22">
        <v>4</v>
      </c>
    </row>
    <row r="27" spans="1:12">
      <c r="A27" s="8">
        <v>23</v>
      </c>
      <c r="B27" s="11"/>
      <c r="C27" s="9">
        <v>1</v>
      </c>
      <c r="D27" s="2">
        <v>2</v>
      </c>
      <c r="E27" s="2">
        <v>2</v>
      </c>
      <c r="F27" s="2">
        <v>2</v>
      </c>
      <c r="G27" s="2">
        <v>1</v>
      </c>
      <c r="H27" s="2">
        <v>2</v>
      </c>
      <c r="I27" s="2">
        <v>0</v>
      </c>
      <c r="J27" s="2">
        <f t="shared" si="2"/>
        <v>10</v>
      </c>
      <c r="K27" s="2">
        <f t="shared" si="1"/>
        <v>0.7142857142857143</v>
      </c>
      <c r="L27" s="22">
        <v>4</v>
      </c>
    </row>
    <row r="28" spans="1:12">
      <c r="B28" s="10"/>
      <c r="C28" s="14"/>
      <c r="D28" s="14"/>
      <c r="E28" s="14"/>
      <c r="F28" s="14"/>
      <c r="G28" s="14"/>
      <c r="H28" s="14"/>
      <c r="I28" s="2"/>
      <c r="J28" s="2"/>
      <c r="K28" s="2"/>
      <c r="L28" s="2"/>
    </row>
    <row r="29" spans="1:12">
      <c r="A29" s="65" t="s">
        <v>14</v>
      </c>
      <c r="B29" s="65"/>
      <c r="C29" s="14">
        <v>0.7</v>
      </c>
      <c r="D29" s="14">
        <v>0.39</v>
      </c>
      <c r="E29" s="14">
        <v>0.43</v>
      </c>
      <c r="F29" s="14">
        <v>0.48</v>
      </c>
      <c r="G29" s="14">
        <v>0.26</v>
      </c>
      <c r="H29" s="14">
        <v>0.26</v>
      </c>
      <c r="I29" s="14">
        <v>0</v>
      </c>
      <c r="J29" s="2"/>
      <c r="K29" s="2"/>
      <c r="L29" s="2"/>
    </row>
    <row r="30" spans="1:12">
      <c r="B30" s="15" t="s">
        <v>27</v>
      </c>
    </row>
    <row r="31" spans="1:12">
      <c r="B31" s="4" t="s">
        <v>16</v>
      </c>
      <c r="C31" s="5">
        <v>0</v>
      </c>
      <c r="E31" s="54" t="s">
        <v>8</v>
      </c>
      <c r="F31" s="54"/>
      <c r="G31" s="5">
        <f>(C31+C32+C33)*100/23</f>
        <v>43.478260869565219</v>
      </c>
      <c r="H31" s="23"/>
      <c r="I31" s="23"/>
    </row>
    <row r="32" spans="1:12">
      <c r="B32" s="7" t="s">
        <v>11</v>
      </c>
      <c r="C32" s="6">
        <v>5</v>
      </c>
      <c r="E32" s="54" t="s">
        <v>9</v>
      </c>
      <c r="F32" s="54"/>
      <c r="G32" s="5">
        <f>(C31+C32)*100/23</f>
        <v>21.739130434782609</v>
      </c>
      <c r="H32" s="23"/>
      <c r="I32" s="23"/>
    </row>
    <row r="33" spans="2:9">
      <c r="B33" s="7" t="s">
        <v>12</v>
      </c>
      <c r="C33" s="6">
        <v>5</v>
      </c>
      <c r="E33" s="54" t="s">
        <v>7</v>
      </c>
      <c r="F33" s="54"/>
      <c r="G33" s="6">
        <f>(C31*100+C32*64+C33*36+C34*16)/23</f>
        <v>30.782608695652176</v>
      </c>
      <c r="H33" s="23"/>
      <c r="I33" s="23"/>
    </row>
    <row r="34" spans="2:9">
      <c r="B34" s="7" t="s">
        <v>13</v>
      </c>
      <c r="C34" s="6">
        <v>13</v>
      </c>
      <c r="E34" s="54" t="s">
        <v>10</v>
      </c>
      <c r="F34" s="54"/>
      <c r="G34" s="6">
        <f>(5*C31+4*C32+3*C33+2*C34)/(C31+C32+C33+C34)</f>
        <v>2.652173913043478</v>
      </c>
      <c r="H34" s="23"/>
      <c r="I34" s="23"/>
    </row>
  </sheetData>
  <mergeCells count="13">
    <mergeCell ref="E32:F32"/>
    <mergeCell ref="E33:F33"/>
    <mergeCell ref="E34:F34"/>
    <mergeCell ref="A29:B29"/>
    <mergeCell ref="A1:M1"/>
    <mergeCell ref="A2:B2"/>
    <mergeCell ref="C2:D2"/>
    <mergeCell ref="E2:J2"/>
    <mergeCell ref="K2:L2"/>
    <mergeCell ref="E31:F31"/>
    <mergeCell ref="B3:B4"/>
    <mergeCell ref="A3:A4"/>
    <mergeCell ref="C3:J3"/>
  </mergeCells>
  <pageMargins left="0.19685039370078741" right="0.19685039370078741" top="0.19685039370078741" bottom="0.19685039370078741" header="0.39370078740157483" footer="0.3937007874015748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7"/>
  <sheetViews>
    <sheetView topLeftCell="A5" workbookViewId="0">
      <selection activeCell="B5" sqref="B5:B18"/>
    </sheetView>
  </sheetViews>
  <sheetFormatPr defaultRowHeight="15"/>
  <cols>
    <col min="1" max="1" width="5.5703125" customWidth="1"/>
    <col min="2" max="2" width="19.5703125" customWidth="1"/>
    <col min="3" max="3" width="5.7109375" customWidth="1"/>
    <col min="4" max="4" width="6" customWidth="1"/>
    <col min="5" max="5" width="6.28515625" customWidth="1"/>
    <col min="6" max="6" width="6.140625" customWidth="1"/>
    <col min="7" max="7" width="6.7109375" customWidth="1"/>
    <col min="8" max="8" width="7" customWidth="1"/>
    <col min="9" max="9" width="6" customWidth="1"/>
    <col min="10" max="10" width="9" customWidth="1"/>
    <col min="11" max="11" width="12" customWidth="1"/>
  </cols>
  <sheetData>
    <row r="1" spans="1:12" ht="15.75">
      <c r="A1" s="55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ht="15.75">
      <c r="A2" s="56" t="s">
        <v>6</v>
      </c>
      <c r="B2" s="56"/>
      <c r="C2" s="56" t="s">
        <v>41</v>
      </c>
      <c r="D2" s="56"/>
      <c r="E2" s="56" t="s">
        <v>19</v>
      </c>
      <c r="F2" s="56"/>
      <c r="G2" s="56"/>
      <c r="H2" s="56"/>
      <c r="I2" s="56" t="s">
        <v>33</v>
      </c>
      <c r="J2" s="56"/>
      <c r="K2" s="3" t="s">
        <v>40</v>
      </c>
    </row>
    <row r="3" spans="1:12" ht="15" customHeight="1">
      <c r="A3" s="57" t="s">
        <v>1</v>
      </c>
      <c r="B3" s="57" t="s">
        <v>0</v>
      </c>
      <c r="C3" s="60" t="s">
        <v>5</v>
      </c>
      <c r="D3" s="61"/>
      <c r="E3" s="61"/>
      <c r="F3" s="61"/>
      <c r="G3" s="61"/>
      <c r="H3" s="61"/>
      <c r="I3" s="62"/>
      <c r="J3" s="63" t="s">
        <v>2</v>
      </c>
      <c r="K3" s="63" t="s">
        <v>3</v>
      </c>
      <c r="L3" s="63" t="s">
        <v>4</v>
      </c>
    </row>
    <row r="4" spans="1:12" ht="258" customHeight="1">
      <c r="A4" s="58"/>
      <c r="B4" s="59"/>
      <c r="C4" s="24" t="s">
        <v>26</v>
      </c>
      <c r="D4" s="1" t="s">
        <v>20</v>
      </c>
      <c r="E4" s="1" t="s">
        <v>21</v>
      </c>
      <c r="F4" s="1" t="s">
        <v>22</v>
      </c>
      <c r="G4" s="1" t="s">
        <v>23</v>
      </c>
      <c r="H4" s="1" t="s">
        <v>25</v>
      </c>
      <c r="I4" s="1" t="s">
        <v>24</v>
      </c>
      <c r="J4" s="64"/>
      <c r="K4" s="64"/>
      <c r="L4" s="64"/>
    </row>
    <row r="5" spans="1:12">
      <c r="A5" s="8">
        <v>1</v>
      </c>
      <c r="B5" s="11"/>
      <c r="C5" s="40">
        <v>0.5</v>
      </c>
      <c r="D5" s="41">
        <v>0</v>
      </c>
      <c r="E5" s="41">
        <v>2</v>
      </c>
      <c r="F5" s="41">
        <v>1</v>
      </c>
      <c r="G5" s="41">
        <v>2</v>
      </c>
      <c r="H5" s="41">
        <v>0</v>
      </c>
      <c r="I5" s="41">
        <v>0</v>
      </c>
      <c r="J5" s="41">
        <f>SUM(C5:I5)</f>
        <v>5.5</v>
      </c>
      <c r="K5" s="41">
        <f>J5/14</f>
        <v>0.39285714285714285</v>
      </c>
      <c r="L5" s="41">
        <v>2</v>
      </c>
    </row>
    <row r="6" spans="1:12">
      <c r="A6" s="8">
        <v>2</v>
      </c>
      <c r="B6" s="11"/>
      <c r="C6" s="42">
        <v>0</v>
      </c>
      <c r="D6" s="42">
        <v>2</v>
      </c>
      <c r="E6" s="42">
        <v>2</v>
      </c>
      <c r="F6" s="42">
        <v>1</v>
      </c>
      <c r="G6" s="42">
        <v>0</v>
      </c>
      <c r="H6" s="42">
        <v>0</v>
      </c>
      <c r="I6" s="42">
        <v>0</v>
      </c>
      <c r="J6" s="41">
        <f t="shared" ref="J6:J16" si="0">SUM(C6:I6)</f>
        <v>5</v>
      </c>
      <c r="K6" s="41">
        <f t="shared" ref="K6:K16" si="1">J6/14</f>
        <v>0.35714285714285715</v>
      </c>
      <c r="L6" s="42">
        <v>2</v>
      </c>
    </row>
    <row r="7" spans="1:12">
      <c r="A7" s="8">
        <v>3</v>
      </c>
      <c r="B7" s="11"/>
      <c r="C7" s="42">
        <v>0</v>
      </c>
      <c r="D7" s="42">
        <v>1</v>
      </c>
      <c r="E7" s="42">
        <v>2</v>
      </c>
      <c r="F7" s="42">
        <v>0</v>
      </c>
      <c r="G7" s="42">
        <v>2</v>
      </c>
      <c r="H7" s="42">
        <v>0</v>
      </c>
      <c r="I7" s="42">
        <v>0</v>
      </c>
      <c r="J7" s="41">
        <f t="shared" si="0"/>
        <v>5</v>
      </c>
      <c r="K7" s="41">
        <f t="shared" si="1"/>
        <v>0.35714285714285715</v>
      </c>
      <c r="L7" s="42">
        <v>2</v>
      </c>
    </row>
    <row r="8" spans="1:12">
      <c r="A8" s="8">
        <v>4</v>
      </c>
      <c r="B8" s="11"/>
      <c r="C8" s="43">
        <v>1</v>
      </c>
      <c r="D8" s="44">
        <v>2</v>
      </c>
      <c r="E8" s="44">
        <v>2</v>
      </c>
      <c r="F8" s="44">
        <v>2</v>
      </c>
      <c r="G8" s="44">
        <v>2</v>
      </c>
      <c r="H8" s="44">
        <v>1</v>
      </c>
      <c r="I8" s="44">
        <v>0</v>
      </c>
      <c r="J8" s="41">
        <f t="shared" si="0"/>
        <v>10</v>
      </c>
      <c r="K8" s="41">
        <f t="shared" si="1"/>
        <v>0.7142857142857143</v>
      </c>
      <c r="L8" s="44">
        <v>4</v>
      </c>
    </row>
    <row r="9" spans="1:12">
      <c r="A9" s="8">
        <v>5</v>
      </c>
      <c r="B9" s="11"/>
      <c r="C9" s="45">
        <v>0</v>
      </c>
      <c r="D9" s="42">
        <v>0</v>
      </c>
      <c r="E9" s="42">
        <v>2</v>
      </c>
      <c r="F9" s="42">
        <v>0</v>
      </c>
      <c r="G9" s="42">
        <v>0</v>
      </c>
      <c r="H9" s="42">
        <v>0</v>
      </c>
      <c r="I9" s="42">
        <v>0</v>
      </c>
      <c r="J9" s="41">
        <f t="shared" si="0"/>
        <v>2</v>
      </c>
      <c r="K9" s="41">
        <f t="shared" si="1"/>
        <v>0.14285714285714285</v>
      </c>
      <c r="L9" s="42">
        <v>2</v>
      </c>
    </row>
    <row r="10" spans="1:12">
      <c r="A10" s="8">
        <v>6</v>
      </c>
      <c r="B10" s="11"/>
      <c r="C10" s="45">
        <v>1</v>
      </c>
      <c r="D10" s="42">
        <v>0</v>
      </c>
      <c r="E10" s="42">
        <v>0</v>
      </c>
      <c r="F10" s="42">
        <v>2</v>
      </c>
      <c r="G10" s="42">
        <v>2</v>
      </c>
      <c r="H10" s="42">
        <v>2</v>
      </c>
      <c r="I10" s="42">
        <v>0</v>
      </c>
      <c r="J10" s="41">
        <f t="shared" si="0"/>
        <v>7</v>
      </c>
      <c r="K10" s="41">
        <f t="shared" si="1"/>
        <v>0.5</v>
      </c>
      <c r="L10" s="42">
        <v>3</v>
      </c>
    </row>
    <row r="11" spans="1:12">
      <c r="A11" s="8">
        <v>7</v>
      </c>
      <c r="B11" s="11"/>
      <c r="C11" s="45">
        <v>1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1">
        <f t="shared" si="0"/>
        <v>1</v>
      </c>
      <c r="K11" s="41">
        <f t="shared" si="1"/>
        <v>7.1428571428571425E-2</v>
      </c>
      <c r="L11" s="42">
        <v>2</v>
      </c>
    </row>
    <row r="12" spans="1:12">
      <c r="A12" s="8">
        <v>8</v>
      </c>
      <c r="B12" s="11"/>
      <c r="C12" s="46">
        <v>1</v>
      </c>
      <c r="D12" s="47">
        <v>1</v>
      </c>
      <c r="E12" s="47">
        <v>0</v>
      </c>
      <c r="F12" s="47">
        <v>2</v>
      </c>
      <c r="G12" s="47">
        <v>1</v>
      </c>
      <c r="H12" s="47">
        <v>2</v>
      </c>
      <c r="I12" s="47">
        <v>0</v>
      </c>
      <c r="J12" s="41">
        <f t="shared" si="0"/>
        <v>7</v>
      </c>
      <c r="K12" s="41">
        <f t="shared" si="1"/>
        <v>0.5</v>
      </c>
      <c r="L12" s="47">
        <v>3</v>
      </c>
    </row>
    <row r="13" spans="1:12">
      <c r="A13" s="8">
        <v>9</v>
      </c>
      <c r="B13" s="11"/>
      <c r="C13" s="43">
        <v>1</v>
      </c>
      <c r="D13" s="44">
        <v>1</v>
      </c>
      <c r="E13" s="44">
        <v>2</v>
      </c>
      <c r="F13" s="44">
        <v>2</v>
      </c>
      <c r="G13" s="44">
        <v>0</v>
      </c>
      <c r="H13" s="44">
        <v>2</v>
      </c>
      <c r="I13" s="44">
        <v>0</v>
      </c>
      <c r="J13" s="41">
        <f t="shared" si="0"/>
        <v>8</v>
      </c>
      <c r="K13" s="41">
        <f t="shared" si="1"/>
        <v>0.5714285714285714</v>
      </c>
      <c r="L13" s="42">
        <v>3</v>
      </c>
    </row>
    <row r="14" spans="1:12">
      <c r="A14" s="8">
        <v>10</v>
      </c>
      <c r="B14" s="11"/>
      <c r="C14" s="45">
        <v>0.5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1">
        <f t="shared" si="0"/>
        <v>0.5</v>
      </c>
      <c r="K14" s="41">
        <f t="shared" si="1"/>
        <v>3.5714285714285712E-2</v>
      </c>
      <c r="L14" s="42">
        <v>2</v>
      </c>
    </row>
    <row r="15" spans="1:12">
      <c r="A15" s="8">
        <v>11</v>
      </c>
      <c r="B15" s="11"/>
      <c r="C15" s="45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1">
        <f t="shared" si="0"/>
        <v>0</v>
      </c>
      <c r="K15" s="41">
        <f t="shared" si="1"/>
        <v>0</v>
      </c>
      <c r="L15" s="42">
        <v>2</v>
      </c>
    </row>
    <row r="16" spans="1:12">
      <c r="A16" s="8">
        <v>12</v>
      </c>
      <c r="B16" s="11"/>
      <c r="C16" s="45">
        <v>0</v>
      </c>
      <c r="D16" s="42">
        <v>0</v>
      </c>
      <c r="E16" s="42">
        <v>0</v>
      </c>
      <c r="F16" s="42">
        <v>1</v>
      </c>
      <c r="G16" s="42">
        <v>0</v>
      </c>
      <c r="H16" s="42">
        <v>0</v>
      </c>
      <c r="I16" s="42">
        <v>0</v>
      </c>
      <c r="J16" s="41">
        <f t="shared" si="0"/>
        <v>1</v>
      </c>
      <c r="K16" s="41">
        <f t="shared" si="1"/>
        <v>7.1428571428571425E-2</v>
      </c>
      <c r="L16" s="42">
        <v>2</v>
      </c>
    </row>
    <row r="17" spans="1:12">
      <c r="A17" s="8">
        <v>13</v>
      </c>
      <c r="B17" s="11"/>
      <c r="C17" s="45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1">
        <f>SUM(C17:I17)</f>
        <v>0</v>
      </c>
      <c r="K17" s="41">
        <f>J17/14</f>
        <v>0</v>
      </c>
      <c r="L17" s="42">
        <v>2</v>
      </c>
    </row>
    <row r="18" spans="1:12">
      <c r="A18" s="51">
        <v>14</v>
      </c>
      <c r="B18" s="29"/>
      <c r="C18" s="40">
        <v>1</v>
      </c>
      <c r="D18" s="41">
        <v>0</v>
      </c>
      <c r="E18" s="41">
        <v>1</v>
      </c>
      <c r="F18" s="41">
        <v>2</v>
      </c>
      <c r="G18" s="41">
        <v>0</v>
      </c>
      <c r="H18" s="41">
        <v>0</v>
      </c>
      <c r="I18" s="41">
        <v>0</v>
      </c>
      <c r="J18" s="41">
        <f>SUM(C18:I18)</f>
        <v>4</v>
      </c>
      <c r="K18" s="41">
        <f>J18/14</f>
        <v>0.2857142857142857</v>
      </c>
      <c r="L18" s="41">
        <v>2</v>
      </c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52"/>
      <c r="B20" s="53"/>
      <c r="C20" s="43"/>
      <c r="D20" s="44"/>
      <c r="E20" s="44"/>
      <c r="F20" s="44"/>
      <c r="G20" s="44"/>
      <c r="H20" s="44"/>
      <c r="I20" s="44"/>
      <c r="J20" s="44"/>
      <c r="K20" s="44"/>
      <c r="L20" s="44"/>
    </row>
    <row r="21" spans="1:12">
      <c r="A21" s="8"/>
      <c r="B21" s="12"/>
      <c r="C21" s="40"/>
      <c r="D21" s="41"/>
      <c r="E21" s="41"/>
      <c r="F21" s="41"/>
      <c r="G21" s="41"/>
      <c r="H21" s="41"/>
      <c r="I21" s="41"/>
      <c r="J21" s="42"/>
      <c r="K21" s="42"/>
      <c r="L21" s="42"/>
    </row>
    <row r="22" spans="1:12">
      <c r="A22" s="65" t="s">
        <v>14</v>
      </c>
      <c r="B22" s="65"/>
      <c r="C22" s="14">
        <v>0.38</v>
      </c>
      <c r="D22" s="14">
        <v>0.63</v>
      </c>
      <c r="E22" s="14">
        <v>0.63</v>
      </c>
      <c r="F22" s="14">
        <v>0.69</v>
      </c>
      <c r="G22" s="14">
        <v>0.19</v>
      </c>
      <c r="H22" s="2"/>
      <c r="I22" s="2"/>
      <c r="J22" s="2"/>
      <c r="K22" s="2"/>
      <c r="L22" s="2"/>
    </row>
    <row r="23" spans="1:12">
      <c r="B23" s="18" t="s">
        <v>39</v>
      </c>
    </row>
    <row r="24" spans="1:12">
      <c r="B24" s="4" t="s">
        <v>17</v>
      </c>
      <c r="C24" s="5">
        <v>0</v>
      </c>
      <c r="E24" s="54" t="s">
        <v>8</v>
      </c>
      <c r="F24" s="54"/>
      <c r="G24" s="5">
        <f>(C24+C25+C26)*100/14</f>
        <v>28.571428571428573</v>
      </c>
    </row>
    <row r="25" spans="1:12">
      <c r="B25" s="7" t="s">
        <v>11</v>
      </c>
      <c r="C25" s="6">
        <v>1</v>
      </c>
      <c r="E25" s="54" t="s">
        <v>9</v>
      </c>
      <c r="F25" s="54"/>
      <c r="G25" s="5">
        <f>(C24+C25)*100/14</f>
        <v>7.1428571428571432</v>
      </c>
    </row>
    <row r="26" spans="1:12">
      <c r="B26" s="7" t="s">
        <v>12</v>
      </c>
      <c r="C26" s="6">
        <v>3</v>
      </c>
      <c r="E26" s="54" t="s">
        <v>7</v>
      </c>
      <c r="F26" s="54"/>
      <c r="G26" s="6">
        <f>(C24*100+C25*64+C26*36+C27*16)/14</f>
        <v>24.857142857142858</v>
      </c>
    </row>
    <row r="27" spans="1:12">
      <c r="B27" s="7" t="s">
        <v>13</v>
      </c>
      <c r="C27" s="6">
        <v>11</v>
      </c>
      <c r="E27" s="54" t="s">
        <v>10</v>
      </c>
      <c r="F27" s="54"/>
      <c r="G27" s="6">
        <f>(5*C24+4*C25+3*C26+2*C27)/(C24+C25+C26+C27)</f>
        <v>2.3333333333333335</v>
      </c>
    </row>
  </sheetData>
  <mergeCells count="16">
    <mergeCell ref="C3:I3"/>
    <mergeCell ref="L3:L4"/>
    <mergeCell ref="E27:F27"/>
    <mergeCell ref="A1:K1"/>
    <mergeCell ref="A2:B2"/>
    <mergeCell ref="C2:D2"/>
    <mergeCell ref="E2:H2"/>
    <mergeCell ref="I2:J2"/>
    <mergeCell ref="A3:A4"/>
    <mergeCell ref="B3:B4"/>
    <mergeCell ref="J3:J4"/>
    <mergeCell ref="K3:K4"/>
    <mergeCell ref="A22:B22"/>
    <mergeCell ref="E24:F24"/>
    <mergeCell ref="E25:F25"/>
    <mergeCell ref="E26:F26"/>
  </mergeCells>
  <pageMargins left="0.19685039370078741" right="0.19685039370078741" top="0.19685039370078741" bottom="0.19685039370078741" header="0.39370078740157483" footer="0.39370078740157483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5"/>
  <sheetViews>
    <sheetView topLeftCell="A14" workbookViewId="0">
      <selection activeCell="B5" sqref="B5:B28"/>
    </sheetView>
  </sheetViews>
  <sheetFormatPr defaultRowHeight="15"/>
  <cols>
    <col min="1" max="1" width="5.140625" customWidth="1"/>
    <col min="2" max="2" width="18.28515625" customWidth="1"/>
    <col min="3" max="3" width="5.7109375" customWidth="1"/>
    <col min="4" max="4" width="6" customWidth="1"/>
    <col min="5" max="5" width="6.28515625" customWidth="1"/>
    <col min="6" max="6" width="6.140625" customWidth="1"/>
    <col min="7" max="7" width="6.7109375" customWidth="1"/>
    <col min="8" max="8" width="10.28515625" customWidth="1"/>
    <col min="9" max="9" width="6.5703125" customWidth="1"/>
    <col min="10" max="10" width="9" customWidth="1"/>
    <col min="11" max="11" width="10.5703125" customWidth="1"/>
    <col min="12" max="12" width="6" customWidth="1"/>
  </cols>
  <sheetData>
    <row r="1" spans="1:12" ht="15.75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2" ht="15.75">
      <c r="A2" s="56" t="s">
        <v>6</v>
      </c>
      <c r="B2" s="56"/>
      <c r="C2" s="56" t="s">
        <v>35</v>
      </c>
      <c r="D2" s="56"/>
      <c r="E2" s="56" t="s">
        <v>19</v>
      </c>
      <c r="F2" s="56"/>
      <c r="G2" s="56"/>
      <c r="H2" s="56"/>
      <c r="I2" s="56" t="s">
        <v>33</v>
      </c>
      <c r="J2" s="56"/>
      <c r="K2" s="3" t="s">
        <v>36</v>
      </c>
    </row>
    <row r="3" spans="1:12" ht="15" customHeight="1">
      <c r="A3" s="57" t="s">
        <v>1</v>
      </c>
      <c r="B3" s="57" t="s">
        <v>0</v>
      </c>
      <c r="C3" s="60" t="s">
        <v>5</v>
      </c>
      <c r="D3" s="61"/>
      <c r="E3" s="61"/>
      <c r="F3" s="61"/>
      <c r="G3" s="61"/>
      <c r="H3" s="61"/>
      <c r="I3" s="61"/>
      <c r="J3" s="62"/>
      <c r="K3" s="16"/>
      <c r="L3" s="16"/>
    </row>
    <row r="4" spans="1:12" ht="258" customHeight="1">
      <c r="A4" s="58"/>
      <c r="B4" s="59"/>
      <c r="C4" s="24" t="s">
        <v>26</v>
      </c>
      <c r="D4" s="1" t="s">
        <v>20</v>
      </c>
      <c r="E4" s="1" t="s">
        <v>21</v>
      </c>
      <c r="F4" s="1" t="s">
        <v>22</v>
      </c>
      <c r="G4" s="1" t="s">
        <v>23</v>
      </c>
      <c r="H4" s="1" t="s">
        <v>25</v>
      </c>
      <c r="I4" s="1" t="s">
        <v>24</v>
      </c>
      <c r="J4" s="17" t="s">
        <v>2</v>
      </c>
      <c r="K4" s="17" t="s">
        <v>3</v>
      </c>
      <c r="L4" s="17" t="s">
        <v>4</v>
      </c>
    </row>
    <row r="5" spans="1:12">
      <c r="A5" s="8">
        <v>1</v>
      </c>
      <c r="B5" s="11"/>
      <c r="C5" s="9">
        <v>1</v>
      </c>
      <c r="D5" s="2">
        <v>2</v>
      </c>
      <c r="E5" s="2">
        <v>2</v>
      </c>
      <c r="F5" s="2">
        <v>2</v>
      </c>
      <c r="G5" s="2">
        <v>0</v>
      </c>
      <c r="H5" s="2">
        <v>0</v>
      </c>
      <c r="I5" s="27">
        <v>0</v>
      </c>
      <c r="J5" s="2">
        <f>SUM(C5:I5)</f>
        <v>7</v>
      </c>
      <c r="K5" s="2"/>
      <c r="L5" s="22">
        <v>3</v>
      </c>
    </row>
    <row r="6" spans="1:12">
      <c r="A6" s="8">
        <v>2</v>
      </c>
      <c r="B6" s="11"/>
      <c r="C6" s="9">
        <v>0.5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f t="shared" ref="J6:J28" si="0">SUM(C6:I6)</f>
        <v>0.5</v>
      </c>
      <c r="K6" s="2">
        <f t="shared" ref="K6:K28" si="1">J6/14</f>
        <v>3.5714285714285712E-2</v>
      </c>
      <c r="L6" s="22">
        <v>2</v>
      </c>
    </row>
    <row r="7" spans="1:12">
      <c r="A7" s="8">
        <v>3</v>
      </c>
      <c r="B7" s="11"/>
      <c r="C7" s="9">
        <v>1</v>
      </c>
      <c r="D7" s="2">
        <v>1</v>
      </c>
      <c r="E7" s="2">
        <v>2</v>
      </c>
      <c r="F7" s="2">
        <v>2</v>
      </c>
      <c r="G7" s="2">
        <v>1</v>
      </c>
      <c r="H7" s="2">
        <v>0</v>
      </c>
      <c r="I7" s="2">
        <v>0</v>
      </c>
      <c r="J7" s="2">
        <f t="shared" si="0"/>
        <v>7</v>
      </c>
      <c r="K7" s="2">
        <f t="shared" si="1"/>
        <v>0.5</v>
      </c>
      <c r="L7" s="22">
        <v>3</v>
      </c>
    </row>
    <row r="8" spans="1:12">
      <c r="A8" s="8">
        <v>4</v>
      </c>
      <c r="B8" s="11"/>
      <c r="C8" s="9">
        <v>1</v>
      </c>
      <c r="D8" s="2">
        <v>2</v>
      </c>
      <c r="E8" s="2">
        <v>2</v>
      </c>
      <c r="F8" s="2">
        <v>2</v>
      </c>
      <c r="G8" s="2">
        <v>2</v>
      </c>
      <c r="H8" s="2">
        <v>1</v>
      </c>
      <c r="I8" s="2">
        <v>0</v>
      </c>
      <c r="J8" s="2">
        <f t="shared" si="0"/>
        <v>10</v>
      </c>
      <c r="K8" s="2">
        <f t="shared" si="1"/>
        <v>0.7142857142857143</v>
      </c>
      <c r="L8" s="22">
        <v>4</v>
      </c>
    </row>
    <row r="9" spans="1:12">
      <c r="A9" s="8">
        <v>5</v>
      </c>
      <c r="B9" s="11"/>
      <c r="C9" s="9">
        <v>1</v>
      </c>
      <c r="D9" s="2">
        <v>1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f t="shared" si="0"/>
        <v>2</v>
      </c>
      <c r="K9" s="2">
        <f t="shared" si="1"/>
        <v>0.14285714285714285</v>
      </c>
      <c r="L9" s="22">
        <v>2</v>
      </c>
    </row>
    <row r="10" spans="1:12">
      <c r="A10" s="8">
        <v>6</v>
      </c>
      <c r="B10" s="11"/>
      <c r="C10" s="9">
        <v>0.5</v>
      </c>
      <c r="D10" s="2">
        <v>2</v>
      </c>
      <c r="E10" s="2">
        <v>2</v>
      </c>
      <c r="F10" s="2">
        <v>2</v>
      </c>
      <c r="G10" s="2">
        <v>1</v>
      </c>
      <c r="H10" s="2">
        <v>0</v>
      </c>
      <c r="I10" s="2">
        <v>0</v>
      </c>
      <c r="J10" s="2">
        <f t="shared" si="0"/>
        <v>7.5</v>
      </c>
      <c r="K10" s="2">
        <f t="shared" si="1"/>
        <v>0.5357142857142857</v>
      </c>
      <c r="L10" s="22">
        <v>3</v>
      </c>
    </row>
    <row r="11" spans="1:12">
      <c r="A11" s="8">
        <v>7</v>
      </c>
      <c r="B11" s="11"/>
      <c r="C11" s="9">
        <v>0.5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f t="shared" si="0"/>
        <v>0.5</v>
      </c>
      <c r="K11" s="2">
        <f t="shared" si="1"/>
        <v>3.5714285714285712E-2</v>
      </c>
      <c r="L11" s="22">
        <v>2</v>
      </c>
    </row>
    <row r="12" spans="1:12">
      <c r="A12" s="8">
        <v>8</v>
      </c>
      <c r="B12" s="11"/>
      <c r="C12" s="9">
        <v>0</v>
      </c>
      <c r="D12" s="2">
        <v>0</v>
      </c>
      <c r="E12" s="2">
        <v>0</v>
      </c>
      <c r="F12" s="2">
        <v>2</v>
      </c>
      <c r="G12" s="2">
        <v>0</v>
      </c>
      <c r="H12" s="2">
        <v>0</v>
      </c>
      <c r="I12" s="2">
        <v>0</v>
      </c>
      <c r="J12" s="2">
        <f t="shared" si="0"/>
        <v>2</v>
      </c>
      <c r="K12" s="2">
        <f t="shared" si="1"/>
        <v>0.14285714285714285</v>
      </c>
      <c r="L12" s="22">
        <v>2</v>
      </c>
    </row>
    <row r="13" spans="1:12">
      <c r="A13" s="8">
        <v>9</v>
      </c>
      <c r="B13" s="11"/>
      <c r="C13" s="9">
        <v>1</v>
      </c>
      <c r="D13" s="2">
        <v>2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f t="shared" si="0"/>
        <v>3</v>
      </c>
      <c r="K13" s="2">
        <f t="shared" si="1"/>
        <v>0.21428571428571427</v>
      </c>
      <c r="L13" s="22">
        <v>2</v>
      </c>
    </row>
    <row r="14" spans="1:12">
      <c r="A14" s="8">
        <v>10</v>
      </c>
      <c r="B14" s="11"/>
      <c r="C14" s="9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f t="shared" si="0"/>
        <v>0</v>
      </c>
      <c r="K14" s="2">
        <f t="shared" si="1"/>
        <v>0</v>
      </c>
      <c r="L14" s="22">
        <v>2</v>
      </c>
    </row>
    <row r="15" spans="1:12">
      <c r="A15" s="8">
        <v>11</v>
      </c>
      <c r="B15" s="11"/>
      <c r="C15" s="9">
        <v>1</v>
      </c>
      <c r="D15" s="2">
        <v>2</v>
      </c>
      <c r="E15" s="2">
        <v>2</v>
      </c>
      <c r="F15" s="2">
        <v>2</v>
      </c>
      <c r="G15" s="2">
        <v>0</v>
      </c>
      <c r="H15" s="2">
        <v>0</v>
      </c>
      <c r="I15" s="2">
        <v>0</v>
      </c>
      <c r="J15" s="2">
        <f t="shared" si="0"/>
        <v>7</v>
      </c>
      <c r="K15" s="2">
        <f>J15/14</f>
        <v>0.5</v>
      </c>
      <c r="L15" s="22">
        <v>3</v>
      </c>
    </row>
    <row r="16" spans="1:12">
      <c r="A16" s="8">
        <v>12</v>
      </c>
      <c r="B16" s="11"/>
      <c r="C16" s="9">
        <v>1</v>
      </c>
      <c r="D16" s="2">
        <v>2</v>
      </c>
      <c r="E16" s="2">
        <v>2</v>
      </c>
      <c r="F16" s="2">
        <v>2</v>
      </c>
      <c r="G16" s="2">
        <v>0</v>
      </c>
      <c r="H16" s="2">
        <v>0</v>
      </c>
      <c r="I16" s="2">
        <v>0</v>
      </c>
      <c r="J16" s="2">
        <f t="shared" si="0"/>
        <v>7</v>
      </c>
      <c r="K16" s="2">
        <f t="shared" si="1"/>
        <v>0.5</v>
      </c>
      <c r="L16" s="22">
        <v>3</v>
      </c>
    </row>
    <row r="17" spans="1:12">
      <c r="A17" s="8">
        <v>13</v>
      </c>
      <c r="B17" s="11"/>
      <c r="C17" s="9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f t="shared" si="0"/>
        <v>0</v>
      </c>
      <c r="K17" s="2">
        <f t="shared" si="1"/>
        <v>0</v>
      </c>
      <c r="L17" s="22">
        <v>2</v>
      </c>
    </row>
    <row r="18" spans="1:12">
      <c r="A18" s="8">
        <v>14</v>
      </c>
      <c r="B18" s="13"/>
      <c r="C18" s="45">
        <v>0</v>
      </c>
      <c r="D18" s="42">
        <v>0</v>
      </c>
      <c r="E18" s="42">
        <v>0</v>
      </c>
      <c r="F18" s="42">
        <v>2</v>
      </c>
      <c r="G18" s="42">
        <v>0</v>
      </c>
      <c r="H18" s="42">
        <v>0</v>
      </c>
      <c r="I18" s="42">
        <v>0</v>
      </c>
      <c r="J18" s="42">
        <f t="shared" si="0"/>
        <v>2</v>
      </c>
      <c r="K18" s="42">
        <f t="shared" si="1"/>
        <v>0.14285714285714285</v>
      </c>
      <c r="L18" s="50">
        <v>2</v>
      </c>
    </row>
    <row r="19" spans="1:12">
      <c r="A19" s="8">
        <v>15</v>
      </c>
      <c r="B19" s="11"/>
      <c r="C19" s="45">
        <v>0</v>
      </c>
      <c r="D19" s="42">
        <v>0</v>
      </c>
      <c r="E19" s="42">
        <v>0</v>
      </c>
      <c r="F19" s="42">
        <v>1</v>
      </c>
      <c r="G19" s="42">
        <v>1</v>
      </c>
      <c r="H19" s="42">
        <v>0</v>
      </c>
      <c r="I19" s="42">
        <v>0</v>
      </c>
      <c r="J19" s="42">
        <f t="shared" si="0"/>
        <v>2</v>
      </c>
      <c r="K19" s="42">
        <f t="shared" si="1"/>
        <v>0.14285714285714285</v>
      </c>
      <c r="L19" s="50">
        <v>2</v>
      </c>
    </row>
    <row r="20" spans="1:12">
      <c r="A20" s="8">
        <v>16</v>
      </c>
      <c r="B20" s="11"/>
      <c r="C20" s="45">
        <v>1</v>
      </c>
      <c r="D20" s="42">
        <v>1</v>
      </c>
      <c r="E20" s="42">
        <v>0</v>
      </c>
      <c r="F20" s="42">
        <v>1</v>
      </c>
      <c r="G20" s="42">
        <v>0</v>
      </c>
      <c r="H20" s="42">
        <v>1</v>
      </c>
      <c r="I20" s="42">
        <v>0</v>
      </c>
      <c r="J20" s="42">
        <f t="shared" si="0"/>
        <v>4</v>
      </c>
      <c r="K20" s="42">
        <f t="shared" si="1"/>
        <v>0.2857142857142857</v>
      </c>
      <c r="L20" s="50">
        <v>2</v>
      </c>
    </row>
    <row r="21" spans="1:12">
      <c r="A21" s="8">
        <v>17</v>
      </c>
      <c r="B21" s="11"/>
      <c r="C21" s="9">
        <v>1</v>
      </c>
      <c r="D21" s="2">
        <v>2</v>
      </c>
      <c r="E21" s="2">
        <v>2</v>
      </c>
      <c r="F21" s="2">
        <v>2</v>
      </c>
      <c r="G21" s="2">
        <v>0</v>
      </c>
      <c r="H21" s="2">
        <v>0</v>
      </c>
      <c r="I21" s="2">
        <v>0</v>
      </c>
      <c r="J21" s="2">
        <f t="shared" si="0"/>
        <v>7</v>
      </c>
      <c r="K21" s="2">
        <f t="shared" si="1"/>
        <v>0.5</v>
      </c>
      <c r="L21" s="22">
        <v>3</v>
      </c>
    </row>
    <row r="22" spans="1:12">
      <c r="A22" s="8">
        <v>18</v>
      </c>
      <c r="B22" s="11"/>
      <c r="C22" s="9">
        <v>0.5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f t="shared" si="0"/>
        <v>0.5</v>
      </c>
      <c r="K22" s="2">
        <f t="shared" si="1"/>
        <v>3.5714285714285712E-2</v>
      </c>
      <c r="L22" s="22">
        <v>2</v>
      </c>
    </row>
    <row r="23" spans="1:12">
      <c r="A23" s="8">
        <v>19</v>
      </c>
      <c r="B23" s="11"/>
      <c r="C23" s="9">
        <v>1</v>
      </c>
      <c r="D23" s="2">
        <v>2</v>
      </c>
      <c r="E23" s="2">
        <v>0</v>
      </c>
      <c r="F23" s="2">
        <v>1</v>
      </c>
      <c r="G23" s="2">
        <v>2</v>
      </c>
      <c r="H23" s="2">
        <v>1</v>
      </c>
      <c r="I23" s="2">
        <v>0</v>
      </c>
      <c r="J23" s="2">
        <f t="shared" si="0"/>
        <v>7</v>
      </c>
      <c r="K23" s="2">
        <f t="shared" si="1"/>
        <v>0.5</v>
      </c>
      <c r="L23" s="22">
        <v>3</v>
      </c>
    </row>
    <row r="24" spans="1:12">
      <c r="A24" s="8">
        <v>20</v>
      </c>
      <c r="B24" s="11"/>
      <c r="C24" s="9">
        <v>1</v>
      </c>
      <c r="D24" s="2">
        <v>1</v>
      </c>
      <c r="E24" s="2">
        <v>2</v>
      </c>
      <c r="F24" s="2">
        <v>2</v>
      </c>
      <c r="G24" s="2">
        <v>1</v>
      </c>
      <c r="H24" s="2">
        <v>2</v>
      </c>
      <c r="I24" s="2">
        <v>0</v>
      </c>
      <c r="J24" s="2">
        <f t="shared" si="0"/>
        <v>9</v>
      </c>
      <c r="K24" s="2">
        <f t="shared" si="1"/>
        <v>0.6428571428571429</v>
      </c>
      <c r="L24" s="22">
        <v>3</v>
      </c>
    </row>
    <row r="25" spans="1:12">
      <c r="A25" s="8">
        <v>21</v>
      </c>
      <c r="B25" s="11"/>
      <c r="C25" s="9">
        <v>0</v>
      </c>
      <c r="D25" s="2">
        <v>1</v>
      </c>
      <c r="E25" s="2">
        <v>0</v>
      </c>
      <c r="F25" s="2">
        <v>2</v>
      </c>
      <c r="G25" s="2">
        <v>0</v>
      </c>
      <c r="H25" s="2">
        <v>0</v>
      </c>
      <c r="I25" s="2">
        <v>0</v>
      </c>
      <c r="J25" s="2">
        <f t="shared" si="0"/>
        <v>3</v>
      </c>
      <c r="K25" s="2">
        <f t="shared" si="1"/>
        <v>0.21428571428571427</v>
      </c>
      <c r="L25" s="22">
        <v>2</v>
      </c>
    </row>
    <row r="26" spans="1:12">
      <c r="A26" s="8">
        <v>22</v>
      </c>
      <c r="B26" s="11"/>
      <c r="C26" s="9">
        <v>1</v>
      </c>
      <c r="D26" s="2">
        <v>2</v>
      </c>
      <c r="E26" s="2">
        <v>0</v>
      </c>
      <c r="F26" s="2">
        <v>1</v>
      </c>
      <c r="G26" s="2">
        <v>2</v>
      </c>
      <c r="H26" s="2">
        <v>1</v>
      </c>
      <c r="I26" s="2">
        <v>0</v>
      </c>
      <c r="J26" s="2">
        <f t="shared" si="0"/>
        <v>7</v>
      </c>
      <c r="K26" s="2">
        <f>J26/14</f>
        <v>0.5</v>
      </c>
      <c r="L26" s="22">
        <v>2</v>
      </c>
    </row>
    <row r="27" spans="1:12">
      <c r="A27" s="8">
        <v>23</v>
      </c>
      <c r="B27" s="11"/>
      <c r="C27" s="9">
        <v>1</v>
      </c>
      <c r="D27" s="2">
        <v>2</v>
      </c>
      <c r="E27" s="2">
        <v>2</v>
      </c>
      <c r="F27" s="2">
        <v>2</v>
      </c>
      <c r="G27" s="2">
        <v>2</v>
      </c>
      <c r="H27" s="2">
        <v>2</v>
      </c>
      <c r="I27" s="2">
        <v>0</v>
      </c>
      <c r="J27" s="2">
        <f t="shared" si="0"/>
        <v>11</v>
      </c>
      <c r="K27" s="2">
        <f t="shared" si="1"/>
        <v>0.7857142857142857</v>
      </c>
      <c r="L27" s="22">
        <v>4</v>
      </c>
    </row>
    <row r="28" spans="1:12">
      <c r="A28" s="8">
        <v>24</v>
      </c>
      <c r="B28" s="11"/>
      <c r="C28" s="9">
        <v>0.5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f t="shared" si="0"/>
        <v>0.5</v>
      </c>
      <c r="K28" s="2">
        <f t="shared" si="1"/>
        <v>3.5714285714285712E-2</v>
      </c>
      <c r="L28" s="22">
        <v>2</v>
      </c>
    </row>
    <row r="29" spans="1:12">
      <c r="B29" s="10"/>
      <c r="C29" s="14"/>
      <c r="D29" s="14"/>
      <c r="E29" s="14"/>
      <c r="F29" s="14"/>
      <c r="G29" s="14"/>
      <c r="H29" s="14"/>
      <c r="I29" s="2"/>
      <c r="J29" s="2"/>
      <c r="K29" s="2"/>
      <c r="L29" s="2"/>
    </row>
    <row r="30" spans="1:12">
      <c r="A30" s="65" t="s">
        <v>14</v>
      </c>
      <c r="B30" s="65"/>
      <c r="C30" s="14">
        <v>0.54</v>
      </c>
      <c r="D30" s="14">
        <v>0.42</v>
      </c>
      <c r="E30" s="14">
        <v>0.38</v>
      </c>
      <c r="F30" s="14">
        <v>0.5</v>
      </c>
      <c r="G30" s="14">
        <v>0.17</v>
      </c>
      <c r="H30" s="14">
        <v>0.08</v>
      </c>
      <c r="I30" s="14">
        <v>0</v>
      </c>
      <c r="J30" s="2"/>
      <c r="K30" s="2"/>
      <c r="L30" s="2"/>
    </row>
    <row r="31" spans="1:12">
      <c r="B31" s="15" t="s">
        <v>37</v>
      </c>
    </row>
    <row r="32" spans="1:12">
      <c r="B32" s="4" t="s">
        <v>16</v>
      </c>
      <c r="C32" s="5">
        <v>0</v>
      </c>
      <c r="E32" s="54" t="s">
        <v>8</v>
      </c>
      <c r="F32" s="54"/>
      <c r="G32" s="5">
        <f>(C32+C33+C34)*100/24</f>
        <v>41.666666666666664</v>
      </c>
    </row>
    <row r="33" spans="2:7">
      <c r="B33" s="7" t="s">
        <v>11</v>
      </c>
      <c r="C33" s="6">
        <v>2</v>
      </c>
      <c r="E33" s="54" t="s">
        <v>9</v>
      </c>
      <c r="F33" s="54"/>
      <c r="G33" s="5">
        <f>(C32+C33)*100/24</f>
        <v>8.3333333333333339</v>
      </c>
    </row>
    <row r="34" spans="2:7">
      <c r="B34" s="7" t="s">
        <v>12</v>
      </c>
      <c r="C34" s="6">
        <v>8</v>
      </c>
      <c r="E34" s="54" t="s">
        <v>7</v>
      </c>
      <c r="F34" s="54"/>
      <c r="G34" s="6">
        <f>(C32*100+C33*64+C34*36+C35*16)/24</f>
        <v>26.666666666666668</v>
      </c>
    </row>
    <row r="35" spans="2:7">
      <c r="B35" s="7" t="s">
        <v>13</v>
      </c>
      <c r="C35" s="6">
        <v>14</v>
      </c>
      <c r="E35" s="54" t="s">
        <v>10</v>
      </c>
      <c r="F35" s="54"/>
      <c r="G35" s="6">
        <f>(5*C32+4*C33+3*C34+2*C35)/(C32+C33+C34+C35)</f>
        <v>2.5</v>
      </c>
    </row>
  </sheetData>
  <mergeCells count="13">
    <mergeCell ref="C3:J3"/>
    <mergeCell ref="E35:F35"/>
    <mergeCell ref="A1:K1"/>
    <mergeCell ref="A2:B2"/>
    <mergeCell ref="C2:D2"/>
    <mergeCell ref="E2:H2"/>
    <mergeCell ref="I2:J2"/>
    <mergeCell ref="A3:A4"/>
    <mergeCell ref="B3:B4"/>
    <mergeCell ref="A30:B30"/>
    <mergeCell ref="E32:F32"/>
    <mergeCell ref="E33:F33"/>
    <mergeCell ref="E34:F34"/>
  </mergeCells>
  <pageMargins left="0.19685039370078741" right="0.19685039370078741" top="0.19685039370078741" bottom="0.19685039370078741" header="0.39370078740157483" footer="0.3937007874015748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9А</vt:lpstr>
      <vt:lpstr>9Б</vt:lpstr>
      <vt:lpstr>9В</vt:lpstr>
      <vt:lpstr>9Г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2015-09-11T19:09:02Z</cp:lastPrinted>
  <dcterms:created xsi:type="dcterms:W3CDTF">2015-05-24T20:36:23Z</dcterms:created>
  <dcterms:modified xsi:type="dcterms:W3CDTF">2016-11-27T18:50:56Z</dcterms:modified>
</cp:coreProperties>
</file>